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tem Owner x Checkout Lib" sheetId="1" r:id="rId1"/>
  </sheets>
  <calcPr calcId="152511"/>
</workbook>
</file>

<file path=xl/calcChain.xml><?xml version="1.0" encoding="utf-8"?>
<calcChain xmlns="http://schemas.openxmlformats.org/spreadsheetml/2006/main">
  <c r="AH33" i="1" l="1"/>
  <c r="AH35" i="1"/>
  <c r="AD36" i="1" l="1"/>
  <c r="AA36" i="1" l="1"/>
  <c r="AE37" i="1" l="1"/>
  <c r="AF36" i="1"/>
  <c r="AF35" i="1"/>
  <c r="AJ29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30" i="1"/>
  <c r="AJ31" i="1"/>
  <c r="AJ7" i="1"/>
  <c r="AJ2" i="1"/>
  <c r="AI29" i="1"/>
  <c r="AI30" i="1"/>
  <c r="AI3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G33" i="1"/>
  <c r="AF33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C35" i="1"/>
  <c r="D35" i="1"/>
  <c r="E35" i="1"/>
  <c r="F35" i="1"/>
  <c r="G35" i="1"/>
  <c r="H35" i="1"/>
  <c r="B35" i="1"/>
  <c r="AI2" i="1"/>
  <c r="AG2" i="1"/>
  <c r="AG29" i="1"/>
  <c r="AG25" i="1"/>
  <c r="AG21" i="1"/>
  <c r="AG17" i="1"/>
  <c r="AG12" i="1"/>
  <c r="AG7" i="1"/>
  <c r="AI7" i="1" s="1"/>
  <c r="AG9" i="1"/>
  <c r="AE33" i="1"/>
  <c r="AD33" i="1"/>
  <c r="AD37" i="1" s="1"/>
  <c r="AC33" i="1"/>
  <c r="AC36" i="1" s="1"/>
  <c r="AC37" i="1" s="1"/>
  <c r="AB33" i="1"/>
  <c r="AA33" i="1"/>
  <c r="Z33" i="1"/>
  <c r="Z36" i="1" s="1"/>
  <c r="Z37" i="1" s="1"/>
  <c r="Y33" i="1"/>
  <c r="X33" i="1"/>
  <c r="W33" i="1"/>
  <c r="V33" i="1"/>
  <c r="U33" i="1"/>
  <c r="U36" i="1" s="1"/>
  <c r="U37" i="1" s="1"/>
  <c r="T33" i="1"/>
  <c r="S33" i="1"/>
  <c r="R33" i="1"/>
  <c r="Q33" i="1"/>
  <c r="P33" i="1"/>
  <c r="O33" i="1"/>
  <c r="N33" i="1"/>
  <c r="M33" i="1"/>
  <c r="M36" i="1" s="1"/>
  <c r="M37" i="1" s="1"/>
  <c r="L33" i="1"/>
  <c r="K33" i="1"/>
  <c r="J33" i="1"/>
  <c r="I33" i="1"/>
  <c r="H33" i="1"/>
  <c r="G33" i="1"/>
  <c r="F33" i="1"/>
  <c r="E33" i="1"/>
  <c r="E36" i="1" s="1"/>
  <c r="E37" i="1" s="1"/>
  <c r="D33" i="1"/>
  <c r="C33" i="1"/>
  <c r="J36" i="1"/>
  <c r="J37" i="1" s="1"/>
  <c r="L36" i="1"/>
  <c r="L37" i="1" s="1"/>
  <c r="P36" i="1"/>
  <c r="P37" i="1" s="1"/>
  <c r="R36" i="1"/>
  <c r="R37" i="1" s="1"/>
  <c r="V36" i="1"/>
  <c r="V37" i="1" s="1"/>
  <c r="B33" i="1"/>
  <c r="AF15" i="1"/>
  <c r="AG15" i="1" s="1"/>
  <c r="AF16" i="1"/>
  <c r="AF17" i="1"/>
  <c r="AF18" i="1"/>
  <c r="AG18" i="1" s="1"/>
  <c r="AF19" i="1"/>
  <c r="AG19" i="1" s="1"/>
  <c r="AF20" i="1"/>
  <c r="AG20" i="1" s="1"/>
  <c r="AF21" i="1"/>
  <c r="AF22" i="1"/>
  <c r="AG22" i="1" s="1"/>
  <c r="AF23" i="1"/>
  <c r="AG23" i="1" s="1"/>
  <c r="AF24" i="1"/>
  <c r="AG24" i="1" s="1"/>
  <c r="AF25" i="1"/>
  <c r="AF26" i="1"/>
  <c r="AG26" i="1" s="1"/>
  <c r="AF27" i="1"/>
  <c r="AG27" i="1" s="1"/>
  <c r="AF28" i="1"/>
  <c r="AG28" i="1" s="1"/>
  <c r="AF29" i="1"/>
  <c r="AF30" i="1"/>
  <c r="AG30" i="1" s="1"/>
  <c r="AF31" i="1"/>
  <c r="AG31" i="1" s="1"/>
  <c r="AF32" i="1"/>
  <c r="AG32" i="1" s="1"/>
  <c r="AF3" i="1"/>
  <c r="AF4" i="1"/>
  <c r="AF5" i="1"/>
  <c r="AG5" i="1" s="1"/>
  <c r="AI5" i="1" s="1"/>
  <c r="AJ5" i="1" s="1"/>
  <c r="AF6" i="1"/>
  <c r="AF7" i="1"/>
  <c r="AF8" i="1"/>
  <c r="AG8" i="1" s="1"/>
  <c r="AF9" i="1"/>
  <c r="AF10" i="1"/>
  <c r="AG10" i="1" s="1"/>
  <c r="AF11" i="1"/>
  <c r="AG11" i="1" s="1"/>
  <c r="AF12" i="1"/>
  <c r="AF13" i="1"/>
  <c r="AF14" i="1"/>
  <c r="AG14" i="1" s="1"/>
  <c r="AF2" i="1"/>
  <c r="AG6" i="1"/>
  <c r="AI6" i="1" s="1"/>
  <c r="AJ6" i="1" s="1"/>
  <c r="AG4" i="1"/>
  <c r="AI4" i="1" s="1"/>
  <c r="AJ4" i="1" s="1"/>
  <c r="AG3" i="1"/>
  <c r="AI3" i="1" s="1"/>
  <c r="K36" i="1"/>
  <c r="H36" i="1"/>
  <c r="H37" i="1" s="1"/>
  <c r="S36" i="1"/>
  <c r="T36" i="1"/>
  <c r="T37" i="1" s="1"/>
  <c r="F36" i="1"/>
  <c r="F37" i="1" s="1"/>
  <c r="AE36" i="1"/>
  <c r="AB36" i="1"/>
  <c r="AB37" i="1" s="1"/>
  <c r="AA37" i="1"/>
  <c r="Y36" i="1"/>
  <c r="Y37" i="1" s="1"/>
  <c r="X36" i="1"/>
  <c r="X37" i="1" s="1"/>
  <c r="W36" i="1"/>
  <c r="W37" i="1" s="1"/>
  <c r="Q36" i="1"/>
  <c r="Q37" i="1" s="1"/>
  <c r="S37" i="1"/>
  <c r="O36" i="1"/>
  <c r="O37" i="1" s="1"/>
  <c r="N36" i="1"/>
  <c r="N37" i="1" s="1"/>
  <c r="I36" i="1"/>
  <c r="I37" i="1" s="1"/>
  <c r="G36" i="1"/>
  <c r="G37" i="1" s="1"/>
  <c r="D36" i="1"/>
  <c r="D37" i="1" s="1"/>
  <c r="C36" i="1"/>
  <c r="C37" i="1" s="1"/>
  <c r="K37" i="1"/>
  <c r="B36" i="1"/>
  <c r="B37" i="1" s="1"/>
  <c r="AG16" i="1" l="1"/>
  <c r="AG13" i="1"/>
  <c r="AJ3" i="1"/>
</calcChain>
</file>

<file path=xl/sharedStrings.xml><?xml version="1.0" encoding="utf-8"?>
<sst xmlns="http://schemas.openxmlformats.org/spreadsheetml/2006/main" count="134" uniqueCount="43">
  <si>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</si>
  <si>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</si>
  <si>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</si>
  <si>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</si>
  <si>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</si>
  <si>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</si>
  <si>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</si>
  <si>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</si>
  <si>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</si>
  <si>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</si>
  <si>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</si>
  <si>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</si>
  <si>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</si>
  <si>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</si>
  <si>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</si>
  <si>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</si>
  <si>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</si>
  <si>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</si>
  <si>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</si>
  <si>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</si>
  <si>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</si>
  <si>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</si>
  <si>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</si>
  <si>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</si>
  <si>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</si>
  <si>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</si>
  <si>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</si>
  <si>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</si>
  <si>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</si>
  <si>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</si>
  <si>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</si>
  <si>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WCTS</t>
  </si>
  <si>
    <t>Columns are checkout libraries.  Rows are owning libraries</t>
  </si>
  <si>
    <t>Winnefox and WCTS</t>
  </si>
  <si>
    <t>Net Lender (Net Borrower)</t>
  </si>
  <si>
    <t>Number of items checked out belonging to other WALS libraries</t>
  </si>
  <si>
    <t>Percent of items checked out belonging to other WALS libraries</t>
  </si>
  <si>
    <t>Number of items checked out belonging to the checkout library</t>
  </si>
  <si>
    <t>Total checkouts of this library's items</t>
  </si>
  <si>
    <r>
      <t xml:space="preserve">Total </t>
    </r>
    <r>
      <rPr>
        <i/>
        <u val="singleAccounting"/>
        <sz val="10"/>
        <color theme="1"/>
        <rFont val="Calibri"/>
        <family val="2"/>
        <scheme val="minor"/>
      </rPr>
      <t>Loaned to</t>
    </r>
    <r>
      <rPr>
        <sz val="10"/>
        <color theme="1"/>
        <rFont val="Calibri"/>
        <family val="2"/>
        <scheme val="minor"/>
      </rPr>
      <t xml:space="preserve"> other libraries</t>
    </r>
  </si>
  <si>
    <r>
      <t xml:space="preserve">Total </t>
    </r>
    <r>
      <rPr>
        <i/>
        <u val="singleAccounting"/>
        <sz val="10"/>
        <color theme="1"/>
        <rFont val="Calibri"/>
        <family val="2"/>
        <scheme val="minor"/>
      </rPr>
      <t>Borrowed from</t>
    </r>
    <r>
      <rPr>
        <sz val="10"/>
        <color theme="1"/>
        <rFont val="Calibri"/>
        <family val="2"/>
        <scheme val="minor"/>
      </rPr>
      <t xml:space="preserve"> other libraries</t>
    </r>
  </si>
  <si>
    <t>Percentage of differentiation compared to total circ</t>
  </si>
  <si>
    <r>
      <t xml:space="preserve">NOTE:   Totals may not match because some items sent to other libraries are not checked out by users.   Count of items owned by WCTS checked out by libraries </t>
    </r>
    <r>
      <rPr>
        <i/>
        <sz val="10"/>
        <color theme="1"/>
        <rFont val="Calibri"/>
        <family val="2"/>
        <scheme val="minor"/>
      </rPr>
      <t>does not</t>
    </r>
    <r>
      <rPr>
        <sz val="10"/>
        <color theme="1"/>
        <rFont val="Calibri"/>
        <family val="2"/>
        <scheme val="minor"/>
      </rPr>
      <t xml:space="preserve"> include rotating circuit items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</si>
</sst>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8"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textRotation="90"/>
    </xf>
    <xf numFmtId="0" fontId="3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0" fontId="3" fillId="0" borderId="0" xfId="0" applyFont="1" applyFill="1"/>
    <xf numFmtId="164" fontId="6" fillId="0" borderId="0" xfId="1" applyNumberFormat="1" applyFont="1" applyFill="1" applyBorder="1"/>
    <xf numFmtId="10" fontId="6" fillId="0" borderId="0" xfId="2" applyNumberFormat="1" applyFont="1" applyFill="1" applyBorder="1"/>
    <xf numFmtId="164" fontId="6" fillId="0" borderId="0" xfId="1" applyNumberFormat="1" applyFont="1" applyFill="1" applyBorder="1" applyProtection="1">
      <protection locked="0"/>
    </xf>
    <xf numFmtId="164" fontId="3" fillId="0" borderId="3" xfId="1" applyNumberFormat="1" applyFont="1" applyFill="1" applyBorder="1"/>
    <xf numFmtId="164" fontId="6" fillId="0" borderId="3" xfId="1" applyNumberFormat="1" applyFont="1" applyFill="1" applyBorder="1"/>
    <xf numFmtId="10" fontId="6" fillId="0" borderId="3" xfId="2" applyNumberFormat="1" applyFont="1" applyFill="1" applyBorder="1"/>
    <xf numFmtId="164" fontId="3" fillId="0" borderId="5" xfId="1" applyNumberFormat="1" applyFont="1" applyFill="1" applyBorder="1"/>
    <xf numFmtId="164" fontId="6" fillId="0" borderId="5" xfId="1" applyNumberFormat="1" applyFont="1" applyFill="1" applyBorder="1"/>
    <xf numFmtId="10" fontId="6" fillId="0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textRotation="88"/>
    </xf>
    <xf numFmtId="0" fontId="3" fillId="0" borderId="3" xfId="0" applyFont="1" applyFill="1" applyBorder="1"/>
    <xf numFmtId="164" fontId="3" fillId="0" borderId="2" xfId="1" applyNumberFormat="1" applyFont="1" applyFill="1" applyBorder="1"/>
    <xf numFmtId="164" fontId="3" fillId="0" borderId="4" xfId="1" applyNumberFormat="1" applyFont="1" applyFill="1" applyBorder="1"/>
    <xf numFmtId="0" fontId="3" fillId="0" borderId="5" xfId="0" applyFont="1" applyFill="1" applyBorder="1"/>
    <xf numFmtId="10" fontId="3" fillId="0" borderId="0" xfId="2" applyNumberFormat="1" applyFont="1" applyFill="1" applyBorder="1"/>
    <xf numFmtId="164" fontId="3" fillId="0" borderId="0" xfId="1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3" applyFont="1" applyFill="1" applyBorder="1"/>
    <xf numFmtId="0" fontId="7" fillId="0" borderId="3" xfId="0" applyFont="1" applyFill="1" applyBorder="1"/>
    <xf numFmtId="0" fontId="7" fillId="0" borderId="3" xfId="3" applyFont="1" applyFill="1" applyBorder="1"/>
    <xf numFmtId="0" fontId="7" fillId="0" borderId="5" xfId="0" applyFont="1" applyFill="1" applyBorder="1"/>
    <xf numFmtId="0" fontId="3" fillId="0" borderId="0" xfId="0" applyFont="1" applyFill="1" applyBorder="1" applyAlignment="1">
      <alignment horizontal="center" textRotation="88" wrapText="1"/>
    </xf>
    <xf numFmtId="164" fontId="3" fillId="0" borderId="0" xfId="1" applyNumberFormat="1" applyFont="1" applyFill="1" applyBorder="1" applyAlignment="1">
      <alignment horizontal="center" textRotation="90" wrapText="1"/>
    </xf>
    <xf numFmtId="165" fontId="3" fillId="0" borderId="0" xfId="1" applyNumberFormat="1" applyFont="1" applyFill="1"/>
    <xf numFmtId="165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Continuous" wrapText="1"/>
    </xf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164" fontId="3" fillId="0" borderId="0" xfId="1" applyNumberFormat="1" applyFont="1" applyFill="1" applyBorder="1" applyAlignment="1">
      <alignment horizontal="centerContinuous" vertic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2">
    <dxf>
      <fill>
        <patternFill>
          <bgColor rgb="FFFFFF66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"/>
  <sheetViews>
    <sheetView tabSelected="1" zoomScale="80" zoomScaleNormal="80" workbookViewId="0">
      <pane xSplit="1" ySplit="1" topLeftCell="V22" activePane="bottomRight" state="frozen"/>
      <selection pane="topRight" activeCell="B1" sqref="B1"/>
      <selection pane="bottomLeft" activeCell="A2" sqref="A2"/>
      <selection pane="bottomRight" activeCell="AE35" sqref="AE35"/>
    </sheetView>
  </sheetViews>
  <sheetFormatPr defaultRowHeight="12.75" x14ac:dyDescent="0.2"/>
  <cols>
    <col min="1" max="1" width="20.85546875" style="7" customWidth="1"/>
    <col min="2" max="10" width="9.5703125" style="7" customWidth="1"/>
    <col min="11" max="11" width="10.85546875" style="7" customWidth="1"/>
    <col min="12" max="12" width="9.5703125" style="7" customWidth="1"/>
    <col min="13" max="13" width="11" style="7" customWidth="1"/>
    <col min="14" max="17" width="9.5703125" style="7" customWidth="1"/>
    <col min="18" max="18" width="10.85546875" style="7" customWidth="1"/>
    <col min="19" max="25" width="9.5703125" style="7" customWidth="1"/>
    <col min="26" max="26" width="10.42578125" style="7" customWidth="1"/>
    <col min="27" max="31" width="9.5703125" style="7" customWidth="1"/>
    <col min="32" max="32" width="13" style="7" customWidth="1"/>
    <col min="33" max="33" width="11.5703125" style="7" customWidth="1"/>
    <col min="34" max="34" width="11.28515625" style="1" customWidth="1"/>
    <col min="35" max="35" width="12.5703125" style="1" customWidth="1"/>
    <col min="36" max="36" width="11.5703125" style="1" customWidth="1"/>
    <col min="37" max="37" width="23.42578125" style="1" customWidth="1"/>
    <col min="38" max="16384" width="9.140625" style="7"/>
  </cols>
  <sheetData>
    <row r="1" spans="1:37" ht="94.5" customHeight="1" x14ac:dyDescent="0.25">
      <c r="A1" s="17" t="s">
        <v>32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  <c r="AD1" s="18" t="s">
        <v>28</v>
      </c>
      <c r="AE1" s="18" t="s">
        <v>29</v>
      </c>
      <c r="AF1" s="30" t="s">
        <v>38</v>
      </c>
      <c r="AG1" s="31" t="s">
        <v>39</v>
      </c>
      <c r="AH1" s="31" t="s">
        <v>40</v>
      </c>
      <c r="AI1" s="31" t="s">
        <v>34</v>
      </c>
      <c r="AJ1" s="31" t="s">
        <v>41</v>
      </c>
      <c r="AK1" s="4"/>
    </row>
    <row r="2" spans="1:37" x14ac:dyDescent="0.2">
      <c r="A2" s="7" t="s">
        <v>0</v>
      </c>
      <c r="B2" s="21">
        <v>83816</v>
      </c>
      <c r="C2" s="2">
        <v>116</v>
      </c>
      <c r="D2" s="2">
        <v>435</v>
      </c>
      <c r="E2" s="2">
        <v>155</v>
      </c>
      <c r="F2" s="2">
        <v>258</v>
      </c>
      <c r="G2" s="2">
        <v>648</v>
      </c>
      <c r="H2" s="2">
        <v>116</v>
      </c>
      <c r="I2" s="2">
        <v>209</v>
      </c>
      <c r="J2" s="2">
        <v>387</v>
      </c>
      <c r="K2" s="2">
        <v>1765</v>
      </c>
      <c r="L2" s="2">
        <v>587</v>
      </c>
      <c r="M2" s="2">
        <v>3065</v>
      </c>
      <c r="N2" s="2">
        <v>68</v>
      </c>
      <c r="O2" s="2">
        <v>561</v>
      </c>
      <c r="P2" s="2">
        <v>219</v>
      </c>
      <c r="Q2" s="2">
        <v>959</v>
      </c>
      <c r="R2" s="2">
        <v>3980</v>
      </c>
      <c r="S2" s="2">
        <v>360</v>
      </c>
      <c r="T2" s="2">
        <v>134</v>
      </c>
      <c r="U2" s="2">
        <v>302</v>
      </c>
      <c r="V2" s="2">
        <v>197</v>
      </c>
      <c r="W2" s="2">
        <v>173</v>
      </c>
      <c r="X2" s="2">
        <v>474</v>
      </c>
      <c r="Y2" s="2">
        <v>498</v>
      </c>
      <c r="Z2" s="2">
        <v>1067</v>
      </c>
      <c r="AA2" s="2">
        <v>992</v>
      </c>
      <c r="AB2" s="2">
        <v>529</v>
      </c>
      <c r="AC2" s="2">
        <v>438</v>
      </c>
      <c r="AD2" s="2">
        <v>586</v>
      </c>
      <c r="AE2" s="2">
        <v>726</v>
      </c>
      <c r="AF2" s="2">
        <f>SUM(B2:AE2)</f>
        <v>103820</v>
      </c>
      <c r="AG2" s="3">
        <f>AF2-B2</f>
        <v>20004</v>
      </c>
      <c r="AH2" s="3">
        <v>16471</v>
      </c>
      <c r="AI2" s="8">
        <f>AG2-AH2</f>
        <v>3533</v>
      </c>
      <c r="AJ2" s="9">
        <f>AI2/AF2</f>
        <v>3.4030052013099596E-2</v>
      </c>
      <c r="AK2" s="25" t="s">
        <v>0</v>
      </c>
    </row>
    <row r="3" spans="1:37" x14ac:dyDescent="0.2">
      <c r="A3" s="7" t="s">
        <v>1</v>
      </c>
      <c r="B3" s="2">
        <v>125</v>
      </c>
      <c r="C3" s="20">
        <v>12655</v>
      </c>
      <c r="D3" s="2">
        <v>74</v>
      </c>
      <c r="E3" s="2">
        <v>29</v>
      </c>
      <c r="F3" s="2">
        <v>19</v>
      </c>
      <c r="G3" s="2">
        <v>48</v>
      </c>
      <c r="H3" s="2">
        <v>9</v>
      </c>
      <c r="I3" s="2">
        <v>27</v>
      </c>
      <c r="J3" s="2">
        <v>37</v>
      </c>
      <c r="K3" s="2">
        <v>203</v>
      </c>
      <c r="L3" s="2">
        <v>79</v>
      </c>
      <c r="M3" s="2">
        <v>388</v>
      </c>
      <c r="N3" s="2">
        <v>5</v>
      </c>
      <c r="O3" s="2">
        <v>121</v>
      </c>
      <c r="P3" s="2">
        <v>37</v>
      </c>
      <c r="Q3" s="2">
        <v>91</v>
      </c>
      <c r="R3" s="2">
        <v>455</v>
      </c>
      <c r="S3" s="2">
        <v>54</v>
      </c>
      <c r="T3" s="2">
        <v>16</v>
      </c>
      <c r="U3" s="2">
        <v>21</v>
      </c>
      <c r="V3" s="2">
        <v>13</v>
      </c>
      <c r="W3" s="2">
        <v>19</v>
      </c>
      <c r="X3" s="2">
        <v>43</v>
      </c>
      <c r="Y3" s="2">
        <v>31</v>
      </c>
      <c r="Z3" s="2">
        <v>221</v>
      </c>
      <c r="AA3" s="2">
        <v>99</v>
      </c>
      <c r="AB3" s="2">
        <v>59</v>
      </c>
      <c r="AC3" s="2">
        <v>50</v>
      </c>
      <c r="AD3" s="2">
        <v>83</v>
      </c>
      <c r="AE3" s="2">
        <v>40</v>
      </c>
      <c r="AF3" s="2">
        <f t="shared" ref="AF3:AF32" si="0">SUM(B3:AE3)</f>
        <v>15151</v>
      </c>
      <c r="AG3" s="3">
        <f>AF3-C3</f>
        <v>2496</v>
      </c>
      <c r="AH3" s="3">
        <v>2979</v>
      </c>
      <c r="AI3" s="10">
        <f t="shared" ref="AI3:AI6" si="1">AG3-AH3</f>
        <v>-483</v>
      </c>
      <c r="AJ3" s="9">
        <f t="shared" ref="AJ3:AJ6" si="2">AI3/AF3</f>
        <v>-3.1879083888852223E-2</v>
      </c>
      <c r="AK3" s="25" t="s">
        <v>1</v>
      </c>
    </row>
    <row r="4" spans="1:37" x14ac:dyDescent="0.2">
      <c r="A4" s="7" t="s">
        <v>2</v>
      </c>
      <c r="B4" s="2">
        <v>338</v>
      </c>
      <c r="C4" s="2">
        <v>105</v>
      </c>
      <c r="D4" s="20">
        <v>50818</v>
      </c>
      <c r="E4" s="2">
        <v>79</v>
      </c>
      <c r="F4" s="2">
        <v>93</v>
      </c>
      <c r="G4" s="2">
        <v>192</v>
      </c>
      <c r="H4" s="2">
        <v>59</v>
      </c>
      <c r="I4" s="2">
        <v>69</v>
      </c>
      <c r="J4" s="2">
        <v>122</v>
      </c>
      <c r="K4" s="2">
        <v>847</v>
      </c>
      <c r="L4" s="2">
        <v>269</v>
      </c>
      <c r="M4" s="2">
        <v>1461</v>
      </c>
      <c r="N4" s="2">
        <v>24</v>
      </c>
      <c r="O4" s="2">
        <v>321</v>
      </c>
      <c r="P4" s="2">
        <v>131</v>
      </c>
      <c r="Q4" s="2">
        <v>335</v>
      </c>
      <c r="R4" s="2">
        <v>2160</v>
      </c>
      <c r="S4" s="2">
        <v>154</v>
      </c>
      <c r="T4" s="2">
        <v>75</v>
      </c>
      <c r="U4" s="2">
        <v>99</v>
      </c>
      <c r="V4" s="2">
        <v>73</v>
      </c>
      <c r="W4" s="2">
        <v>50</v>
      </c>
      <c r="X4" s="2">
        <v>237</v>
      </c>
      <c r="Y4" s="2">
        <v>100</v>
      </c>
      <c r="Z4" s="2">
        <v>522</v>
      </c>
      <c r="AA4" s="2">
        <v>508</v>
      </c>
      <c r="AB4" s="2">
        <v>209</v>
      </c>
      <c r="AC4" s="2">
        <v>193</v>
      </c>
      <c r="AD4" s="2">
        <v>285</v>
      </c>
      <c r="AE4" s="2">
        <v>251</v>
      </c>
      <c r="AF4" s="2">
        <f t="shared" si="0"/>
        <v>60179</v>
      </c>
      <c r="AG4" s="3">
        <f>AF4-D4</f>
        <v>9361</v>
      </c>
      <c r="AH4" s="3">
        <v>7704</v>
      </c>
      <c r="AI4" s="8">
        <f t="shared" si="1"/>
        <v>1657</v>
      </c>
      <c r="AJ4" s="9">
        <f t="shared" si="2"/>
        <v>2.7534522009338806E-2</v>
      </c>
      <c r="AK4" s="26" t="s">
        <v>2</v>
      </c>
    </row>
    <row r="5" spans="1:37" x14ac:dyDescent="0.2">
      <c r="A5" s="19" t="s">
        <v>3</v>
      </c>
      <c r="B5" s="11">
        <v>214</v>
      </c>
      <c r="C5" s="11">
        <v>52</v>
      </c>
      <c r="D5" s="11">
        <v>135</v>
      </c>
      <c r="E5" s="20">
        <v>22340</v>
      </c>
      <c r="F5" s="11">
        <v>80</v>
      </c>
      <c r="G5" s="11">
        <v>89</v>
      </c>
      <c r="H5" s="11">
        <v>49</v>
      </c>
      <c r="I5" s="11">
        <v>43</v>
      </c>
      <c r="J5" s="11">
        <v>100</v>
      </c>
      <c r="K5" s="11">
        <v>514</v>
      </c>
      <c r="L5" s="11">
        <v>217</v>
      </c>
      <c r="M5" s="11">
        <v>904</v>
      </c>
      <c r="N5" s="11">
        <v>11</v>
      </c>
      <c r="O5" s="11">
        <v>184</v>
      </c>
      <c r="P5" s="11">
        <v>53</v>
      </c>
      <c r="Q5" s="11">
        <v>251</v>
      </c>
      <c r="R5" s="11">
        <v>1336</v>
      </c>
      <c r="S5" s="11">
        <v>107</v>
      </c>
      <c r="T5" s="11">
        <v>24</v>
      </c>
      <c r="U5" s="11">
        <v>78</v>
      </c>
      <c r="V5" s="11">
        <v>63</v>
      </c>
      <c r="W5" s="11">
        <v>30</v>
      </c>
      <c r="X5" s="11">
        <v>105</v>
      </c>
      <c r="Y5" s="11">
        <v>44</v>
      </c>
      <c r="Z5" s="11">
        <v>263</v>
      </c>
      <c r="AA5" s="11">
        <v>315</v>
      </c>
      <c r="AB5" s="11">
        <v>418</v>
      </c>
      <c r="AC5" s="11">
        <v>131</v>
      </c>
      <c r="AD5" s="11">
        <v>179</v>
      </c>
      <c r="AE5" s="11">
        <v>306</v>
      </c>
      <c r="AF5" s="11">
        <f t="shared" si="0"/>
        <v>28635</v>
      </c>
      <c r="AG5" s="11">
        <f>AF5-E5</f>
        <v>6295</v>
      </c>
      <c r="AH5" s="11">
        <v>3457</v>
      </c>
      <c r="AI5" s="12">
        <f t="shared" si="1"/>
        <v>2838</v>
      </c>
      <c r="AJ5" s="13">
        <f t="shared" si="2"/>
        <v>9.9109481403876376E-2</v>
      </c>
      <c r="AK5" s="27" t="s">
        <v>3</v>
      </c>
    </row>
    <row r="6" spans="1:37" x14ac:dyDescent="0.2">
      <c r="A6" s="7" t="s">
        <v>4</v>
      </c>
      <c r="B6" s="2">
        <v>88</v>
      </c>
      <c r="C6" s="2">
        <v>27</v>
      </c>
      <c r="D6" s="2">
        <v>49</v>
      </c>
      <c r="E6" s="2">
        <v>30</v>
      </c>
      <c r="F6" s="21">
        <v>5635</v>
      </c>
      <c r="G6" s="2">
        <v>47</v>
      </c>
      <c r="H6" s="2">
        <v>12</v>
      </c>
      <c r="I6" s="2">
        <v>30</v>
      </c>
      <c r="J6" s="2">
        <v>42</v>
      </c>
      <c r="K6" s="2">
        <v>238</v>
      </c>
      <c r="L6" s="2">
        <v>86</v>
      </c>
      <c r="M6" s="2">
        <v>356</v>
      </c>
      <c r="N6" s="2">
        <v>1</v>
      </c>
      <c r="O6" s="2">
        <v>60</v>
      </c>
      <c r="P6" s="2">
        <v>22</v>
      </c>
      <c r="Q6" s="2">
        <v>80</v>
      </c>
      <c r="R6" s="2">
        <v>492</v>
      </c>
      <c r="S6" s="2">
        <v>47</v>
      </c>
      <c r="T6" s="2">
        <v>24</v>
      </c>
      <c r="U6" s="2">
        <v>30</v>
      </c>
      <c r="V6" s="2">
        <v>16</v>
      </c>
      <c r="W6" s="2">
        <v>9</v>
      </c>
      <c r="X6" s="2">
        <v>46</v>
      </c>
      <c r="Y6" s="2">
        <v>34</v>
      </c>
      <c r="Z6" s="2">
        <v>134</v>
      </c>
      <c r="AA6" s="2">
        <v>106</v>
      </c>
      <c r="AB6" s="2">
        <v>56</v>
      </c>
      <c r="AC6" s="2">
        <v>54</v>
      </c>
      <c r="AD6" s="2">
        <v>85</v>
      </c>
      <c r="AE6" s="2">
        <v>92</v>
      </c>
      <c r="AF6" s="2">
        <f t="shared" si="0"/>
        <v>8028</v>
      </c>
      <c r="AG6" s="3">
        <f>AF6-F6</f>
        <v>2393</v>
      </c>
      <c r="AH6" s="3">
        <v>3622</v>
      </c>
      <c r="AI6" s="8">
        <f t="shared" si="1"/>
        <v>-1229</v>
      </c>
      <c r="AJ6" s="9">
        <f t="shared" si="2"/>
        <v>-0.15308918784255107</v>
      </c>
      <c r="AK6" s="26" t="s">
        <v>4</v>
      </c>
    </row>
    <row r="7" spans="1:37" x14ac:dyDescent="0.2">
      <c r="A7" s="7" t="s">
        <v>5</v>
      </c>
      <c r="B7" s="2">
        <v>1084</v>
      </c>
      <c r="C7" s="2">
        <v>182</v>
      </c>
      <c r="D7" s="2">
        <v>312</v>
      </c>
      <c r="E7" s="2">
        <v>159</v>
      </c>
      <c r="F7" s="2">
        <v>157</v>
      </c>
      <c r="G7" s="20">
        <v>55346</v>
      </c>
      <c r="H7" s="2">
        <v>67</v>
      </c>
      <c r="I7" s="2">
        <v>158</v>
      </c>
      <c r="J7" s="2">
        <v>458</v>
      </c>
      <c r="K7" s="2">
        <v>1369</v>
      </c>
      <c r="L7" s="2">
        <v>642</v>
      </c>
      <c r="M7" s="2">
        <v>2695</v>
      </c>
      <c r="N7" s="2">
        <v>62</v>
      </c>
      <c r="O7" s="2">
        <v>465</v>
      </c>
      <c r="P7" s="2">
        <v>148</v>
      </c>
      <c r="Q7" s="2">
        <v>534</v>
      </c>
      <c r="R7" s="2">
        <v>3459</v>
      </c>
      <c r="S7" s="2">
        <v>276</v>
      </c>
      <c r="T7" s="2">
        <v>133</v>
      </c>
      <c r="U7" s="2">
        <v>308</v>
      </c>
      <c r="V7" s="2">
        <v>174</v>
      </c>
      <c r="W7" s="2">
        <v>69</v>
      </c>
      <c r="X7" s="2">
        <v>941</v>
      </c>
      <c r="Y7" s="2">
        <v>133</v>
      </c>
      <c r="Z7" s="2">
        <v>1381</v>
      </c>
      <c r="AA7" s="2">
        <v>821</v>
      </c>
      <c r="AB7" s="2">
        <v>411</v>
      </c>
      <c r="AC7" s="2">
        <v>305</v>
      </c>
      <c r="AD7" s="2">
        <v>508</v>
      </c>
      <c r="AE7" s="2">
        <v>384</v>
      </c>
      <c r="AF7" s="2">
        <f t="shared" si="0"/>
        <v>73141</v>
      </c>
      <c r="AG7" s="3">
        <f>AF7-G7</f>
        <v>17795</v>
      </c>
      <c r="AH7" s="3">
        <v>9373</v>
      </c>
      <c r="AI7" s="8">
        <f t="shared" ref="AI7:AI31" si="3">AG7-AH7</f>
        <v>8422</v>
      </c>
      <c r="AJ7" s="9">
        <f>AI7/AF7</f>
        <v>0.11514745491584748</v>
      </c>
      <c r="AK7" s="25" t="s">
        <v>5</v>
      </c>
    </row>
    <row r="8" spans="1:37" x14ac:dyDescent="0.2">
      <c r="A8" s="7" t="s">
        <v>6</v>
      </c>
      <c r="B8" s="2">
        <v>101</v>
      </c>
      <c r="C8" s="2">
        <v>28</v>
      </c>
      <c r="D8" s="2">
        <v>82</v>
      </c>
      <c r="E8" s="2">
        <v>32</v>
      </c>
      <c r="F8" s="2">
        <v>29</v>
      </c>
      <c r="G8" s="2">
        <v>52</v>
      </c>
      <c r="H8" s="20">
        <v>13327</v>
      </c>
      <c r="I8" s="2">
        <v>24</v>
      </c>
      <c r="J8" s="2">
        <v>48</v>
      </c>
      <c r="K8" s="2">
        <v>255</v>
      </c>
      <c r="L8" s="2">
        <v>85</v>
      </c>
      <c r="M8" s="2">
        <v>442</v>
      </c>
      <c r="N8" s="2">
        <v>7</v>
      </c>
      <c r="O8" s="2">
        <v>76</v>
      </c>
      <c r="P8" s="2">
        <v>42</v>
      </c>
      <c r="Q8" s="2">
        <v>84</v>
      </c>
      <c r="R8" s="2">
        <v>484</v>
      </c>
      <c r="S8" s="2">
        <v>53</v>
      </c>
      <c r="T8" s="2">
        <v>9</v>
      </c>
      <c r="U8" s="2">
        <v>33</v>
      </c>
      <c r="V8" s="2">
        <v>41</v>
      </c>
      <c r="W8" s="2">
        <v>23</v>
      </c>
      <c r="X8" s="2">
        <v>45</v>
      </c>
      <c r="Y8" s="2">
        <v>32</v>
      </c>
      <c r="Z8" s="2">
        <v>107</v>
      </c>
      <c r="AA8" s="2">
        <v>275</v>
      </c>
      <c r="AB8" s="2">
        <v>176</v>
      </c>
      <c r="AC8" s="2">
        <v>59</v>
      </c>
      <c r="AD8" s="2">
        <v>98</v>
      </c>
      <c r="AE8" s="2">
        <v>66</v>
      </c>
      <c r="AF8" s="2">
        <f t="shared" si="0"/>
        <v>16215</v>
      </c>
      <c r="AG8" s="3">
        <f>AF8-H8</f>
        <v>2888</v>
      </c>
      <c r="AH8" s="3">
        <v>2441</v>
      </c>
      <c r="AI8" s="8">
        <f t="shared" si="3"/>
        <v>447</v>
      </c>
      <c r="AJ8" s="9">
        <f t="shared" ref="AJ8:AJ31" si="4">AI8/AF8</f>
        <v>2.7567067530064753E-2</v>
      </c>
      <c r="AK8" s="25" t="s">
        <v>6</v>
      </c>
    </row>
    <row r="9" spans="1:37" x14ac:dyDescent="0.2">
      <c r="A9" s="19" t="s">
        <v>7</v>
      </c>
      <c r="B9" s="11">
        <v>108</v>
      </c>
      <c r="C9" s="11">
        <v>43</v>
      </c>
      <c r="D9" s="11">
        <v>51</v>
      </c>
      <c r="E9" s="11">
        <v>36</v>
      </c>
      <c r="F9" s="11">
        <v>22</v>
      </c>
      <c r="G9" s="11">
        <v>60</v>
      </c>
      <c r="H9" s="11">
        <v>24</v>
      </c>
      <c r="I9" s="20">
        <v>16960</v>
      </c>
      <c r="J9" s="11">
        <v>124</v>
      </c>
      <c r="K9" s="11">
        <v>217</v>
      </c>
      <c r="L9" s="11">
        <v>170</v>
      </c>
      <c r="M9" s="11">
        <v>428</v>
      </c>
      <c r="N9" s="11">
        <v>4</v>
      </c>
      <c r="O9" s="11">
        <v>81</v>
      </c>
      <c r="P9" s="11">
        <v>26</v>
      </c>
      <c r="Q9" s="11">
        <v>98</v>
      </c>
      <c r="R9" s="11">
        <v>484</v>
      </c>
      <c r="S9" s="11">
        <v>36</v>
      </c>
      <c r="T9" s="11">
        <v>16</v>
      </c>
      <c r="U9" s="11">
        <v>16</v>
      </c>
      <c r="V9" s="11">
        <v>32</v>
      </c>
      <c r="W9" s="11">
        <v>14</v>
      </c>
      <c r="X9" s="11">
        <v>54</v>
      </c>
      <c r="Y9" s="11">
        <v>25</v>
      </c>
      <c r="Z9" s="11">
        <v>117</v>
      </c>
      <c r="AA9" s="11">
        <v>92</v>
      </c>
      <c r="AB9" s="11">
        <v>97</v>
      </c>
      <c r="AC9" s="11">
        <v>45</v>
      </c>
      <c r="AD9" s="11">
        <v>73</v>
      </c>
      <c r="AE9" s="11">
        <v>67</v>
      </c>
      <c r="AF9" s="11">
        <f t="shared" si="0"/>
        <v>19620</v>
      </c>
      <c r="AG9" s="11">
        <f>AF9-I9</f>
        <v>2660</v>
      </c>
      <c r="AH9" s="11">
        <v>3335</v>
      </c>
      <c r="AI9" s="12">
        <f t="shared" si="3"/>
        <v>-675</v>
      </c>
      <c r="AJ9" s="13">
        <f t="shared" si="4"/>
        <v>-3.4403669724770644E-2</v>
      </c>
      <c r="AK9" s="28" t="s">
        <v>7</v>
      </c>
    </row>
    <row r="10" spans="1:37" x14ac:dyDescent="0.2">
      <c r="A10" s="7" t="s">
        <v>8</v>
      </c>
      <c r="B10" s="2">
        <v>194</v>
      </c>
      <c r="C10" s="2">
        <v>28</v>
      </c>
      <c r="D10" s="2">
        <v>110</v>
      </c>
      <c r="E10" s="2">
        <v>105</v>
      </c>
      <c r="F10" s="2">
        <v>50</v>
      </c>
      <c r="G10" s="2">
        <v>113</v>
      </c>
      <c r="H10" s="2">
        <v>24</v>
      </c>
      <c r="I10" s="2">
        <v>162</v>
      </c>
      <c r="J10" s="21">
        <v>21245</v>
      </c>
      <c r="K10" s="2">
        <v>452</v>
      </c>
      <c r="L10" s="2">
        <v>146</v>
      </c>
      <c r="M10" s="2">
        <v>902</v>
      </c>
      <c r="N10" s="2">
        <v>13</v>
      </c>
      <c r="O10" s="2">
        <v>127</v>
      </c>
      <c r="P10" s="2">
        <v>38</v>
      </c>
      <c r="Q10" s="2">
        <v>153</v>
      </c>
      <c r="R10" s="2">
        <v>1011</v>
      </c>
      <c r="S10" s="2">
        <v>61</v>
      </c>
      <c r="T10" s="2">
        <v>31</v>
      </c>
      <c r="U10" s="2">
        <v>66</v>
      </c>
      <c r="V10" s="2">
        <v>20</v>
      </c>
      <c r="W10" s="2">
        <v>20</v>
      </c>
      <c r="X10" s="2">
        <v>90</v>
      </c>
      <c r="Y10" s="2">
        <v>75</v>
      </c>
      <c r="Z10" s="2">
        <v>238</v>
      </c>
      <c r="AA10" s="2">
        <v>183</v>
      </c>
      <c r="AB10" s="2">
        <v>131</v>
      </c>
      <c r="AC10" s="2">
        <v>111</v>
      </c>
      <c r="AD10" s="2">
        <v>169</v>
      </c>
      <c r="AE10" s="2">
        <v>116</v>
      </c>
      <c r="AF10" s="2">
        <f t="shared" si="0"/>
        <v>26184</v>
      </c>
      <c r="AG10" s="3">
        <f>AF10-J10</f>
        <v>4939</v>
      </c>
      <c r="AH10" s="3">
        <v>6808</v>
      </c>
      <c r="AI10" s="8">
        <f t="shared" si="3"/>
        <v>-1869</v>
      </c>
      <c r="AJ10" s="9">
        <f t="shared" si="4"/>
        <v>-7.1379468377635202E-2</v>
      </c>
      <c r="AK10" s="26" t="s">
        <v>8</v>
      </c>
    </row>
    <row r="11" spans="1:37" x14ac:dyDescent="0.2">
      <c r="A11" s="7" t="s">
        <v>9</v>
      </c>
      <c r="B11" s="2">
        <v>1705</v>
      </c>
      <c r="C11" s="2">
        <v>282</v>
      </c>
      <c r="D11" s="2">
        <v>779</v>
      </c>
      <c r="E11" s="2">
        <v>305</v>
      </c>
      <c r="F11" s="2">
        <v>464</v>
      </c>
      <c r="G11" s="2">
        <v>948</v>
      </c>
      <c r="H11" s="2">
        <v>225</v>
      </c>
      <c r="I11" s="2">
        <v>298</v>
      </c>
      <c r="J11" s="2">
        <v>648</v>
      </c>
      <c r="K11" s="20">
        <v>378236</v>
      </c>
      <c r="L11" s="2">
        <v>937</v>
      </c>
      <c r="M11" s="2">
        <v>17280</v>
      </c>
      <c r="N11" s="2">
        <v>84</v>
      </c>
      <c r="O11" s="2">
        <v>1128</v>
      </c>
      <c r="P11" s="2">
        <v>537</v>
      </c>
      <c r="Q11" s="2">
        <v>1448</v>
      </c>
      <c r="R11" s="2">
        <v>10090</v>
      </c>
      <c r="S11" s="2">
        <v>709</v>
      </c>
      <c r="T11" s="2">
        <v>176</v>
      </c>
      <c r="U11" s="2">
        <v>525</v>
      </c>
      <c r="V11" s="2">
        <v>241</v>
      </c>
      <c r="W11" s="2">
        <v>209</v>
      </c>
      <c r="X11" s="2">
        <v>632</v>
      </c>
      <c r="Y11" s="2">
        <v>346</v>
      </c>
      <c r="Z11" s="2">
        <v>2097</v>
      </c>
      <c r="AA11" s="2">
        <v>1499</v>
      </c>
      <c r="AB11" s="2">
        <v>771</v>
      </c>
      <c r="AC11" s="2">
        <v>668</v>
      </c>
      <c r="AD11" s="2">
        <v>1269</v>
      </c>
      <c r="AE11" s="2">
        <v>1226</v>
      </c>
      <c r="AF11" s="2">
        <f t="shared" si="0"/>
        <v>425762</v>
      </c>
      <c r="AG11" s="3">
        <f>AF11-K11</f>
        <v>47526</v>
      </c>
      <c r="AH11" s="3">
        <v>49111</v>
      </c>
      <c r="AI11" s="8">
        <f t="shared" si="3"/>
        <v>-1585</v>
      </c>
      <c r="AJ11" s="9">
        <f t="shared" si="4"/>
        <v>-3.7227371160413565E-3</v>
      </c>
      <c r="AK11" s="25" t="s">
        <v>9</v>
      </c>
    </row>
    <row r="12" spans="1:37" x14ac:dyDescent="0.2">
      <c r="A12" s="7" t="s">
        <v>10</v>
      </c>
      <c r="B12" s="2">
        <v>247</v>
      </c>
      <c r="C12" s="2">
        <v>35</v>
      </c>
      <c r="D12" s="2">
        <v>141</v>
      </c>
      <c r="E12" s="2">
        <v>47</v>
      </c>
      <c r="F12" s="2">
        <v>85</v>
      </c>
      <c r="G12" s="2">
        <v>93</v>
      </c>
      <c r="H12" s="2">
        <v>44</v>
      </c>
      <c r="I12" s="2">
        <v>60</v>
      </c>
      <c r="J12" s="2">
        <v>98</v>
      </c>
      <c r="K12" s="2">
        <v>574</v>
      </c>
      <c r="L12" s="20">
        <v>35832</v>
      </c>
      <c r="M12" s="2">
        <v>1018</v>
      </c>
      <c r="N12" s="2">
        <v>21</v>
      </c>
      <c r="O12" s="2">
        <v>168</v>
      </c>
      <c r="P12" s="2">
        <v>72</v>
      </c>
      <c r="Q12" s="2">
        <v>243</v>
      </c>
      <c r="R12" s="2">
        <v>1264</v>
      </c>
      <c r="S12" s="2">
        <v>251</v>
      </c>
      <c r="T12" s="2">
        <v>110</v>
      </c>
      <c r="U12" s="2">
        <v>69</v>
      </c>
      <c r="V12" s="2">
        <v>71</v>
      </c>
      <c r="W12" s="2">
        <v>23</v>
      </c>
      <c r="X12" s="2">
        <v>167</v>
      </c>
      <c r="Y12" s="2">
        <v>75</v>
      </c>
      <c r="Z12" s="2">
        <v>341</v>
      </c>
      <c r="AA12" s="2">
        <v>283</v>
      </c>
      <c r="AB12" s="2">
        <v>472</v>
      </c>
      <c r="AC12" s="2">
        <v>97</v>
      </c>
      <c r="AD12" s="2">
        <v>179</v>
      </c>
      <c r="AE12" s="2">
        <v>242</v>
      </c>
      <c r="AF12" s="2">
        <f t="shared" si="0"/>
        <v>42422</v>
      </c>
      <c r="AG12" s="3">
        <f>AF12-L12</f>
        <v>6590</v>
      </c>
      <c r="AH12" s="3">
        <v>11295</v>
      </c>
      <c r="AI12" s="8">
        <f t="shared" si="3"/>
        <v>-4705</v>
      </c>
      <c r="AJ12" s="9">
        <f t="shared" si="4"/>
        <v>-0.11090943378435718</v>
      </c>
      <c r="AK12" s="26" t="s">
        <v>10</v>
      </c>
    </row>
    <row r="13" spans="1:37" x14ac:dyDescent="0.2">
      <c r="A13" s="19" t="s">
        <v>11</v>
      </c>
      <c r="B13" s="11">
        <v>3419</v>
      </c>
      <c r="C13" s="11">
        <v>481</v>
      </c>
      <c r="D13" s="11">
        <v>1452</v>
      </c>
      <c r="E13" s="11">
        <v>575</v>
      </c>
      <c r="F13" s="11">
        <v>721</v>
      </c>
      <c r="G13" s="11">
        <v>1890</v>
      </c>
      <c r="H13" s="11">
        <v>414</v>
      </c>
      <c r="I13" s="11">
        <v>491</v>
      </c>
      <c r="J13" s="11">
        <v>1124</v>
      </c>
      <c r="K13" s="11">
        <v>21867</v>
      </c>
      <c r="L13" s="11">
        <v>1914</v>
      </c>
      <c r="M13" s="20">
        <v>826419</v>
      </c>
      <c r="N13" s="11">
        <v>134</v>
      </c>
      <c r="O13" s="11">
        <v>2270</v>
      </c>
      <c r="P13" s="11">
        <v>742</v>
      </c>
      <c r="Q13" s="11">
        <v>2911</v>
      </c>
      <c r="R13" s="11">
        <v>21121</v>
      </c>
      <c r="S13" s="11">
        <v>1231</v>
      </c>
      <c r="T13" s="11">
        <v>370</v>
      </c>
      <c r="U13" s="11">
        <v>892</v>
      </c>
      <c r="V13" s="11">
        <v>707</v>
      </c>
      <c r="W13" s="11">
        <v>305</v>
      </c>
      <c r="X13" s="11">
        <v>1357</v>
      </c>
      <c r="Y13" s="11">
        <v>887</v>
      </c>
      <c r="Z13" s="11">
        <v>3748</v>
      </c>
      <c r="AA13" s="11">
        <v>2564</v>
      </c>
      <c r="AB13" s="11">
        <v>1481</v>
      </c>
      <c r="AC13" s="11">
        <v>1255</v>
      </c>
      <c r="AD13" s="11">
        <v>3249</v>
      </c>
      <c r="AE13" s="11">
        <v>2851</v>
      </c>
      <c r="AF13" s="11">
        <f t="shared" si="0"/>
        <v>908842</v>
      </c>
      <c r="AG13" s="11">
        <f>AF13-M13</f>
        <v>82423</v>
      </c>
      <c r="AH13" s="11">
        <v>68837</v>
      </c>
      <c r="AI13" s="12">
        <f t="shared" si="3"/>
        <v>13586</v>
      </c>
      <c r="AJ13" s="13">
        <f t="shared" si="4"/>
        <v>1.4948692952130293E-2</v>
      </c>
      <c r="AK13" s="27" t="s">
        <v>11</v>
      </c>
    </row>
    <row r="14" spans="1:37" x14ac:dyDescent="0.2">
      <c r="A14" s="7" t="s">
        <v>12</v>
      </c>
      <c r="B14" s="2">
        <v>16</v>
      </c>
      <c r="C14" s="2">
        <v>1</v>
      </c>
      <c r="D14" s="2">
        <v>9</v>
      </c>
      <c r="E14" s="2">
        <v>6</v>
      </c>
      <c r="F14" s="2">
        <v>2</v>
      </c>
      <c r="G14" s="2">
        <v>2</v>
      </c>
      <c r="H14" s="2">
        <v>6</v>
      </c>
      <c r="I14" s="2">
        <v>5</v>
      </c>
      <c r="J14" s="2">
        <v>12</v>
      </c>
      <c r="K14" s="2">
        <v>34</v>
      </c>
      <c r="L14" s="2">
        <v>34</v>
      </c>
      <c r="M14" s="2">
        <v>47</v>
      </c>
      <c r="N14" s="21">
        <v>3677</v>
      </c>
      <c r="O14" s="2">
        <v>11</v>
      </c>
      <c r="P14" s="2">
        <v>3</v>
      </c>
      <c r="Q14" s="2">
        <v>7</v>
      </c>
      <c r="R14" s="2">
        <v>48</v>
      </c>
      <c r="S14" s="2">
        <v>14</v>
      </c>
      <c r="T14" s="2">
        <v>0</v>
      </c>
      <c r="U14" s="2">
        <v>0</v>
      </c>
      <c r="V14" s="2">
        <v>1</v>
      </c>
      <c r="W14" s="2">
        <v>2</v>
      </c>
      <c r="X14" s="2">
        <v>9</v>
      </c>
      <c r="Y14" s="2">
        <v>1</v>
      </c>
      <c r="Z14" s="2">
        <v>17</v>
      </c>
      <c r="AA14" s="2">
        <v>23</v>
      </c>
      <c r="AB14" s="2">
        <v>7</v>
      </c>
      <c r="AC14" s="2">
        <v>4</v>
      </c>
      <c r="AD14" s="2">
        <v>2</v>
      </c>
      <c r="AE14" s="2">
        <v>4</v>
      </c>
      <c r="AF14" s="2">
        <f t="shared" si="0"/>
        <v>4004</v>
      </c>
      <c r="AG14" s="3">
        <f>AF14-N14</f>
        <v>327</v>
      </c>
      <c r="AH14" s="3">
        <v>1013</v>
      </c>
      <c r="AI14" s="8">
        <f t="shared" si="3"/>
        <v>-686</v>
      </c>
      <c r="AJ14" s="9">
        <f t="shared" si="4"/>
        <v>-0.17132867132867133</v>
      </c>
      <c r="AK14" s="26" t="s">
        <v>12</v>
      </c>
    </row>
    <row r="15" spans="1:37" x14ac:dyDescent="0.2">
      <c r="A15" s="7" t="s">
        <v>13</v>
      </c>
      <c r="B15" s="2">
        <v>286</v>
      </c>
      <c r="C15" s="2">
        <v>62</v>
      </c>
      <c r="D15" s="2">
        <v>199</v>
      </c>
      <c r="E15" s="2">
        <v>60</v>
      </c>
      <c r="F15" s="2">
        <v>91</v>
      </c>
      <c r="G15" s="2">
        <v>169</v>
      </c>
      <c r="H15" s="2">
        <v>52</v>
      </c>
      <c r="I15" s="2">
        <v>116</v>
      </c>
      <c r="J15" s="2">
        <v>159</v>
      </c>
      <c r="K15" s="2">
        <v>695</v>
      </c>
      <c r="L15" s="2">
        <v>225</v>
      </c>
      <c r="M15" s="2">
        <v>1239</v>
      </c>
      <c r="N15" s="2">
        <v>17</v>
      </c>
      <c r="O15" s="20">
        <v>33386</v>
      </c>
      <c r="P15" s="2">
        <v>93</v>
      </c>
      <c r="Q15" s="2">
        <v>270</v>
      </c>
      <c r="R15" s="2">
        <v>1517</v>
      </c>
      <c r="S15" s="2">
        <v>101</v>
      </c>
      <c r="T15" s="2">
        <v>39</v>
      </c>
      <c r="U15" s="2">
        <v>71</v>
      </c>
      <c r="V15" s="2">
        <v>56</v>
      </c>
      <c r="W15" s="2">
        <v>43</v>
      </c>
      <c r="X15" s="2">
        <v>107</v>
      </c>
      <c r="Y15" s="2">
        <v>77</v>
      </c>
      <c r="Z15" s="2">
        <v>417</v>
      </c>
      <c r="AA15" s="2">
        <v>315</v>
      </c>
      <c r="AB15" s="2">
        <v>176</v>
      </c>
      <c r="AC15" s="2">
        <v>127</v>
      </c>
      <c r="AD15" s="2">
        <v>216</v>
      </c>
      <c r="AE15" s="2">
        <v>200</v>
      </c>
      <c r="AF15" s="2">
        <f t="shared" si="0"/>
        <v>40581</v>
      </c>
      <c r="AG15" s="3">
        <f>AF15-O15</f>
        <v>7195</v>
      </c>
      <c r="AH15" s="3">
        <v>11727</v>
      </c>
      <c r="AI15" s="8">
        <f t="shared" si="3"/>
        <v>-4532</v>
      </c>
      <c r="AJ15" s="9">
        <f t="shared" si="4"/>
        <v>-0.11167787881028067</v>
      </c>
      <c r="AK15" s="26" t="s">
        <v>13</v>
      </c>
    </row>
    <row r="16" spans="1:37" x14ac:dyDescent="0.2">
      <c r="A16" s="7" t="s">
        <v>14</v>
      </c>
      <c r="B16" s="2">
        <v>243</v>
      </c>
      <c r="C16" s="2">
        <v>134</v>
      </c>
      <c r="D16" s="2">
        <v>186</v>
      </c>
      <c r="E16" s="2">
        <v>69</v>
      </c>
      <c r="F16" s="2">
        <v>78</v>
      </c>
      <c r="G16" s="2">
        <v>171</v>
      </c>
      <c r="H16" s="2">
        <v>52</v>
      </c>
      <c r="I16" s="2">
        <v>78</v>
      </c>
      <c r="J16" s="2">
        <v>114</v>
      </c>
      <c r="K16" s="2">
        <v>608</v>
      </c>
      <c r="L16" s="2">
        <v>250</v>
      </c>
      <c r="M16" s="2">
        <v>1040</v>
      </c>
      <c r="N16" s="2">
        <v>16</v>
      </c>
      <c r="O16" s="2">
        <v>245</v>
      </c>
      <c r="P16" s="20">
        <v>21095</v>
      </c>
      <c r="Q16" s="2">
        <v>235</v>
      </c>
      <c r="R16" s="2">
        <v>1198</v>
      </c>
      <c r="S16" s="2">
        <v>123</v>
      </c>
      <c r="T16" s="2">
        <v>20</v>
      </c>
      <c r="U16" s="2">
        <v>63</v>
      </c>
      <c r="V16" s="2">
        <v>46</v>
      </c>
      <c r="W16" s="2">
        <v>45</v>
      </c>
      <c r="X16" s="2">
        <v>105</v>
      </c>
      <c r="Y16" s="2">
        <v>73</v>
      </c>
      <c r="Z16" s="2">
        <v>248</v>
      </c>
      <c r="AA16" s="2">
        <v>271</v>
      </c>
      <c r="AB16" s="2">
        <v>203</v>
      </c>
      <c r="AC16" s="2">
        <v>153</v>
      </c>
      <c r="AD16" s="2">
        <v>277</v>
      </c>
      <c r="AE16" s="2">
        <v>141</v>
      </c>
      <c r="AF16" s="2">
        <f t="shared" si="0"/>
        <v>27580</v>
      </c>
      <c r="AG16" s="3">
        <f>AF16-P16</f>
        <v>6485</v>
      </c>
      <c r="AH16" s="3">
        <v>4003</v>
      </c>
      <c r="AI16" s="8">
        <f t="shared" si="3"/>
        <v>2482</v>
      </c>
      <c r="AJ16" s="9">
        <f t="shared" si="4"/>
        <v>8.9992748368382891E-2</v>
      </c>
      <c r="AK16" s="25" t="s">
        <v>14</v>
      </c>
    </row>
    <row r="17" spans="1:37" x14ac:dyDescent="0.2">
      <c r="A17" s="19" t="s">
        <v>15</v>
      </c>
      <c r="B17" s="11">
        <v>459</v>
      </c>
      <c r="C17" s="11">
        <v>43</v>
      </c>
      <c r="D17" s="11">
        <v>189</v>
      </c>
      <c r="E17" s="11">
        <v>85</v>
      </c>
      <c r="F17" s="11">
        <v>80</v>
      </c>
      <c r="G17" s="11">
        <v>243</v>
      </c>
      <c r="H17" s="11">
        <v>40</v>
      </c>
      <c r="I17" s="11">
        <v>119</v>
      </c>
      <c r="J17" s="11">
        <v>146</v>
      </c>
      <c r="K17" s="11">
        <v>818</v>
      </c>
      <c r="L17" s="11">
        <v>243</v>
      </c>
      <c r="M17" s="11">
        <v>1440</v>
      </c>
      <c r="N17" s="11">
        <v>12</v>
      </c>
      <c r="O17" s="11">
        <v>214</v>
      </c>
      <c r="P17" s="11">
        <v>82</v>
      </c>
      <c r="Q17" s="20">
        <v>40853</v>
      </c>
      <c r="R17" s="11">
        <v>2013</v>
      </c>
      <c r="S17" s="11">
        <v>121</v>
      </c>
      <c r="T17" s="11">
        <v>53</v>
      </c>
      <c r="U17" s="11">
        <v>97</v>
      </c>
      <c r="V17" s="11">
        <v>67</v>
      </c>
      <c r="W17" s="11">
        <v>43</v>
      </c>
      <c r="X17" s="11">
        <v>133</v>
      </c>
      <c r="Y17" s="11">
        <v>125</v>
      </c>
      <c r="Z17" s="11">
        <v>368</v>
      </c>
      <c r="AA17" s="11">
        <v>344</v>
      </c>
      <c r="AB17" s="11">
        <v>237</v>
      </c>
      <c r="AC17" s="11">
        <v>163</v>
      </c>
      <c r="AD17" s="11">
        <v>387</v>
      </c>
      <c r="AE17" s="11">
        <v>346</v>
      </c>
      <c r="AF17" s="11">
        <f t="shared" si="0"/>
        <v>49563</v>
      </c>
      <c r="AG17" s="11">
        <f>AF17-Q17</f>
        <v>8710</v>
      </c>
      <c r="AH17" s="11">
        <v>16758</v>
      </c>
      <c r="AI17" s="12">
        <f t="shared" si="3"/>
        <v>-8048</v>
      </c>
      <c r="AJ17" s="13">
        <f t="shared" si="4"/>
        <v>-0.16237919415693158</v>
      </c>
      <c r="AK17" s="28" t="s">
        <v>15</v>
      </c>
    </row>
    <row r="18" spans="1:37" x14ac:dyDescent="0.2">
      <c r="A18" s="7" t="s">
        <v>16</v>
      </c>
      <c r="B18" s="2">
        <v>3861</v>
      </c>
      <c r="C18" s="2">
        <v>525</v>
      </c>
      <c r="D18" s="2">
        <v>1672</v>
      </c>
      <c r="E18" s="2">
        <v>659</v>
      </c>
      <c r="F18" s="2">
        <v>563</v>
      </c>
      <c r="G18" s="2">
        <v>2052</v>
      </c>
      <c r="H18" s="2">
        <v>455</v>
      </c>
      <c r="I18" s="2">
        <v>613</v>
      </c>
      <c r="J18" s="2">
        <v>1598</v>
      </c>
      <c r="K18" s="2">
        <v>10666</v>
      </c>
      <c r="L18" s="2">
        <v>2111</v>
      </c>
      <c r="M18" s="2">
        <v>20478</v>
      </c>
      <c r="N18" s="2">
        <v>172</v>
      </c>
      <c r="O18" s="2">
        <v>3089</v>
      </c>
      <c r="P18" s="2">
        <v>780</v>
      </c>
      <c r="Q18" s="2">
        <v>5570</v>
      </c>
      <c r="R18" s="21">
        <v>756357</v>
      </c>
      <c r="S18" s="2">
        <v>1248</v>
      </c>
      <c r="T18" s="2">
        <v>339</v>
      </c>
      <c r="U18" s="2">
        <v>823</v>
      </c>
      <c r="V18" s="2">
        <v>606</v>
      </c>
      <c r="W18" s="2">
        <v>430</v>
      </c>
      <c r="X18" s="2">
        <v>1258</v>
      </c>
      <c r="Y18" s="2">
        <v>881</v>
      </c>
      <c r="Z18" s="2">
        <v>4332</v>
      </c>
      <c r="AA18" s="2">
        <v>3185</v>
      </c>
      <c r="AB18" s="2">
        <v>1954</v>
      </c>
      <c r="AC18" s="2">
        <v>1545</v>
      </c>
      <c r="AD18" s="2">
        <v>3392</v>
      </c>
      <c r="AE18" s="2">
        <v>3796</v>
      </c>
      <c r="AF18" s="2">
        <f t="shared" si="0"/>
        <v>835010</v>
      </c>
      <c r="AG18" s="3">
        <f>AF18-R18</f>
        <v>78653</v>
      </c>
      <c r="AH18" s="3">
        <v>70425</v>
      </c>
      <c r="AI18" s="8">
        <f t="shared" si="3"/>
        <v>8228</v>
      </c>
      <c r="AJ18" s="9">
        <f t="shared" si="4"/>
        <v>9.8537742062969301E-3</v>
      </c>
      <c r="AK18" s="25" t="s">
        <v>16</v>
      </c>
    </row>
    <row r="19" spans="1:37" x14ac:dyDescent="0.2">
      <c r="A19" s="7" t="s">
        <v>17</v>
      </c>
      <c r="B19" s="2">
        <v>85</v>
      </c>
      <c r="C19" s="2">
        <v>16</v>
      </c>
      <c r="D19" s="2">
        <v>49</v>
      </c>
      <c r="E19" s="2">
        <v>16</v>
      </c>
      <c r="F19" s="2">
        <v>28</v>
      </c>
      <c r="G19" s="2">
        <v>56</v>
      </c>
      <c r="H19" s="2">
        <v>13</v>
      </c>
      <c r="I19" s="2">
        <v>21</v>
      </c>
      <c r="J19" s="2">
        <v>52</v>
      </c>
      <c r="K19" s="2">
        <v>242</v>
      </c>
      <c r="L19" s="2">
        <v>100</v>
      </c>
      <c r="M19" s="2">
        <v>424</v>
      </c>
      <c r="N19" s="2">
        <v>22</v>
      </c>
      <c r="O19" s="2">
        <v>72</v>
      </c>
      <c r="P19" s="2">
        <v>29</v>
      </c>
      <c r="Q19" s="2">
        <v>101</v>
      </c>
      <c r="R19" s="2">
        <v>535</v>
      </c>
      <c r="S19" s="20">
        <v>12924</v>
      </c>
      <c r="T19" s="2">
        <v>19</v>
      </c>
      <c r="U19" s="2">
        <v>27</v>
      </c>
      <c r="V19" s="2">
        <v>23</v>
      </c>
      <c r="W19" s="2">
        <v>7</v>
      </c>
      <c r="X19" s="2">
        <v>32</v>
      </c>
      <c r="Y19" s="2">
        <v>22</v>
      </c>
      <c r="Z19" s="2">
        <v>132</v>
      </c>
      <c r="AA19" s="2">
        <v>92</v>
      </c>
      <c r="AB19" s="2">
        <v>133</v>
      </c>
      <c r="AC19" s="2">
        <v>54</v>
      </c>
      <c r="AD19" s="2">
        <v>78</v>
      </c>
      <c r="AE19" s="2">
        <v>83</v>
      </c>
      <c r="AF19" s="2">
        <f t="shared" si="0"/>
        <v>15487</v>
      </c>
      <c r="AG19" s="3">
        <f>AF19-S19</f>
        <v>2563</v>
      </c>
      <c r="AH19" s="3">
        <v>6841</v>
      </c>
      <c r="AI19" s="8">
        <f t="shared" si="3"/>
        <v>-4278</v>
      </c>
      <c r="AJ19" s="9">
        <f t="shared" si="4"/>
        <v>-0.2762316781817008</v>
      </c>
      <c r="AK19" s="26" t="s">
        <v>17</v>
      </c>
    </row>
    <row r="20" spans="1:37" x14ac:dyDescent="0.2">
      <c r="A20" s="7" t="s">
        <v>18</v>
      </c>
      <c r="B20" s="2">
        <v>160</v>
      </c>
      <c r="C20" s="2">
        <v>28</v>
      </c>
      <c r="D20" s="2">
        <v>89</v>
      </c>
      <c r="E20" s="2">
        <v>48</v>
      </c>
      <c r="F20" s="2">
        <v>63</v>
      </c>
      <c r="G20" s="2">
        <v>91</v>
      </c>
      <c r="H20" s="2">
        <v>31</v>
      </c>
      <c r="I20" s="2">
        <v>56</v>
      </c>
      <c r="J20" s="2">
        <v>69</v>
      </c>
      <c r="K20" s="2">
        <v>333</v>
      </c>
      <c r="L20" s="2">
        <v>257</v>
      </c>
      <c r="M20" s="2">
        <v>570</v>
      </c>
      <c r="N20" s="2">
        <v>13</v>
      </c>
      <c r="O20" s="2">
        <v>132</v>
      </c>
      <c r="P20" s="2">
        <v>54</v>
      </c>
      <c r="Q20" s="2">
        <v>152</v>
      </c>
      <c r="R20" s="2">
        <v>855</v>
      </c>
      <c r="S20" s="2">
        <v>120</v>
      </c>
      <c r="T20" s="20">
        <v>7259</v>
      </c>
      <c r="U20" s="2">
        <v>50</v>
      </c>
      <c r="V20" s="2">
        <v>39</v>
      </c>
      <c r="W20" s="2">
        <v>28</v>
      </c>
      <c r="X20" s="2">
        <v>97</v>
      </c>
      <c r="Y20" s="2">
        <v>78</v>
      </c>
      <c r="Z20" s="2">
        <v>162</v>
      </c>
      <c r="AA20" s="2">
        <v>209</v>
      </c>
      <c r="AB20" s="2">
        <v>242</v>
      </c>
      <c r="AC20" s="2">
        <v>81</v>
      </c>
      <c r="AD20" s="2">
        <v>134</v>
      </c>
      <c r="AE20" s="2">
        <v>137</v>
      </c>
      <c r="AF20" s="2">
        <f t="shared" si="0"/>
        <v>11637</v>
      </c>
      <c r="AG20" s="3">
        <f>AF20-T20</f>
        <v>4378</v>
      </c>
      <c r="AH20" s="3">
        <v>2025</v>
      </c>
      <c r="AI20" s="8">
        <f t="shared" si="3"/>
        <v>2353</v>
      </c>
      <c r="AJ20" s="9">
        <f t="shared" si="4"/>
        <v>0.20219987969407924</v>
      </c>
      <c r="AK20" s="25" t="s">
        <v>18</v>
      </c>
    </row>
    <row r="21" spans="1:37" x14ac:dyDescent="0.2">
      <c r="A21" s="19" t="s">
        <v>19</v>
      </c>
      <c r="B21" s="11">
        <v>199</v>
      </c>
      <c r="C21" s="11">
        <v>19</v>
      </c>
      <c r="D21" s="11">
        <v>116</v>
      </c>
      <c r="E21" s="11">
        <v>54</v>
      </c>
      <c r="F21" s="11">
        <v>46</v>
      </c>
      <c r="G21" s="11">
        <v>80</v>
      </c>
      <c r="H21" s="11">
        <v>26</v>
      </c>
      <c r="I21" s="11">
        <v>57</v>
      </c>
      <c r="J21" s="11">
        <v>86</v>
      </c>
      <c r="K21" s="11">
        <v>436</v>
      </c>
      <c r="L21" s="11">
        <v>199</v>
      </c>
      <c r="M21" s="11">
        <v>793</v>
      </c>
      <c r="N21" s="11">
        <v>8</v>
      </c>
      <c r="O21" s="11">
        <v>162</v>
      </c>
      <c r="P21" s="11">
        <v>44</v>
      </c>
      <c r="Q21" s="11">
        <v>191</v>
      </c>
      <c r="R21" s="11">
        <v>977</v>
      </c>
      <c r="S21" s="11">
        <v>118</v>
      </c>
      <c r="T21" s="11">
        <v>32</v>
      </c>
      <c r="U21" s="20">
        <v>16205</v>
      </c>
      <c r="V21" s="11">
        <v>49</v>
      </c>
      <c r="W21" s="11">
        <v>81</v>
      </c>
      <c r="X21" s="11">
        <v>120</v>
      </c>
      <c r="Y21" s="11">
        <v>106</v>
      </c>
      <c r="Z21" s="11">
        <v>192</v>
      </c>
      <c r="AA21" s="11">
        <v>209</v>
      </c>
      <c r="AB21" s="11">
        <v>169</v>
      </c>
      <c r="AC21" s="11">
        <v>156</v>
      </c>
      <c r="AD21" s="11">
        <v>168</v>
      </c>
      <c r="AE21" s="11">
        <v>162</v>
      </c>
      <c r="AF21" s="11">
        <f t="shared" si="0"/>
        <v>21260</v>
      </c>
      <c r="AG21" s="11">
        <f>AF21-U21</f>
        <v>5055</v>
      </c>
      <c r="AH21" s="11">
        <v>4592</v>
      </c>
      <c r="AI21" s="12">
        <f t="shared" si="3"/>
        <v>463</v>
      </c>
      <c r="AJ21" s="13">
        <f t="shared" si="4"/>
        <v>2.1777986829727189E-2</v>
      </c>
      <c r="AK21" s="27" t="s">
        <v>19</v>
      </c>
    </row>
    <row r="22" spans="1:37" x14ac:dyDescent="0.2">
      <c r="A22" s="7" t="s">
        <v>20</v>
      </c>
      <c r="B22" s="2">
        <v>130</v>
      </c>
      <c r="C22" s="2">
        <v>25</v>
      </c>
      <c r="D22" s="2">
        <v>84</v>
      </c>
      <c r="E22" s="2">
        <v>75</v>
      </c>
      <c r="F22" s="2">
        <v>37</v>
      </c>
      <c r="G22" s="2">
        <v>55</v>
      </c>
      <c r="H22" s="2">
        <v>124</v>
      </c>
      <c r="I22" s="2">
        <v>36</v>
      </c>
      <c r="J22" s="2">
        <v>69</v>
      </c>
      <c r="K22" s="2">
        <v>277</v>
      </c>
      <c r="L22" s="2">
        <v>100</v>
      </c>
      <c r="M22" s="2">
        <v>523</v>
      </c>
      <c r="N22" s="2">
        <v>3</v>
      </c>
      <c r="O22" s="2">
        <v>100</v>
      </c>
      <c r="P22" s="2">
        <v>28</v>
      </c>
      <c r="Q22" s="2">
        <v>124</v>
      </c>
      <c r="R22" s="2">
        <v>649</v>
      </c>
      <c r="S22" s="2">
        <v>54</v>
      </c>
      <c r="T22" s="2">
        <v>12</v>
      </c>
      <c r="U22" s="2">
        <v>38</v>
      </c>
      <c r="V22" s="21">
        <v>19815</v>
      </c>
      <c r="W22" s="2">
        <v>23</v>
      </c>
      <c r="X22" s="2">
        <v>44</v>
      </c>
      <c r="Y22" s="2">
        <v>47</v>
      </c>
      <c r="Z22" s="2">
        <v>176</v>
      </c>
      <c r="AA22" s="2">
        <v>176</v>
      </c>
      <c r="AB22" s="2">
        <v>95</v>
      </c>
      <c r="AC22" s="2">
        <v>95</v>
      </c>
      <c r="AD22" s="2">
        <v>103</v>
      </c>
      <c r="AE22" s="2">
        <v>91</v>
      </c>
      <c r="AF22" s="2">
        <f t="shared" si="0"/>
        <v>23208</v>
      </c>
      <c r="AG22" s="3">
        <f>AF22-V22</f>
        <v>3393</v>
      </c>
      <c r="AH22" s="3">
        <v>3043</v>
      </c>
      <c r="AI22" s="8">
        <f t="shared" si="3"/>
        <v>350</v>
      </c>
      <c r="AJ22" s="9">
        <f t="shared" si="4"/>
        <v>1.5081006549465701E-2</v>
      </c>
      <c r="AK22" s="25" t="s">
        <v>20</v>
      </c>
    </row>
    <row r="23" spans="1:37" x14ac:dyDescent="0.2">
      <c r="A23" s="7" t="s">
        <v>21</v>
      </c>
      <c r="B23" s="2">
        <v>116</v>
      </c>
      <c r="C23" s="2">
        <v>28</v>
      </c>
      <c r="D23" s="2">
        <v>106</v>
      </c>
      <c r="E23" s="2">
        <v>33</v>
      </c>
      <c r="F23" s="2">
        <v>25</v>
      </c>
      <c r="G23" s="2">
        <v>52</v>
      </c>
      <c r="H23" s="2">
        <v>21</v>
      </c>
      <c r="I23" s="2">
        <v>29</v>
      </c>
      <c r="J23" s="2">
        <v>38</v>
      </c>
      <c r="K23" s="2">
        <v>214</v>
      </c>
      <c r="L23" s="2">
        <v>91</v>
      </c>
      <c r="M23" s="2">
        <v>548</v>
      </c>
      <c r="N23" s="2">
        <v>7</v>
      </c>
      <c r="O23" s="2">
        <v>52</v>
      </c>
      <c r="P23" s="2">
        <v>27</v>
      </c>
      <c r="Q23" s="2">
        <v>100</v>
      </c>
      <c r="R23" s="2">
        <v>546</v>
      </c>
      <c r="S23" s="2">
        <v>38</v>
      </c>
      <c r="T23" s="2">
        <v>17</v>
      </c>
      <c r="U23" s="2">
        <v>152</v>
      </c>
      <c r="V23" s="2">
        <v>11</v>
      </c>
      <c r="W23" s="20">
        <v>7648</v>
      </c>
      <c r="X23" s="2">
        <v>41</v>
      </c>
      <c r="Y23" s="2">
        <v>36</v>
      </c>
      <c r="Z23" s="2">
        <v>115</v>
      </c>
      <c r="AA23" s="2">
        <v>132</v>
      </c>
      <c r="AB23" s="2">
        <v>205</v>
      </c>
      <c r="AC23" s="2">
        <v>59</v>
      </c>
      <c r="AD23" s="2">
        <v>81</v>
      </c>
      <c r="AE23" s="2">
        <v>75</v>
      </c>
      <c r="AF23" s="2">
        <f t="shared" si="0"/>
        <v>10643</v>
      </c>
      <c r="AG23" s="3">
        <f>AF23-W23</f>
        <v>2995</v>
      </c>
      <c r="AH23" s="3">
        <v>2044</v>
      </c>
      <c r="AI23" s="8">
        <f t="shared" si="3"/>
        <v>951</v>
      </c>
      <c r="AJ23" s="9">
        <f t="shared" si="4"/>
        <v>8.9354505308653576E-2</v>
      </c>
      <c r="AK23" s="25" t="s">
        <v>21</v>
      </c>
    </row>
    <row r="24" spans="1:37" x14ac:dyDescent="0.2">
      <c r="A24" s="7" t="s">
        <v>22</v>
      </c>
      <c r="B24" s="2">
        <v>435</v>
      </c>
      <c r="C24" s="2">
        <v>115</v>
      </c>
      <c r="D24" s="2">
        <v>218</v>
      </c>
      <c r="E24" s="2">
        <v>79</v>
      </c>
      <c r="F24" s="2">
        <v>98</v>
      </c>
      <c r="G24" s="2">
        <v>425</v>
      </c>
      <c r="H24" s="2">
        <v>61</v>
      </c>
      <c r="I24" s="2">
        <v>144</v>
      </c>
      <c r="J24" s="2">
        <v>154</v>
      </c>
      <c r="K24" s="2">
        <v>869</v>
      </c>
      <c r="L24" s="2">
        <v>601</v>
      </c>
      <c r="M24" s="2">
        <v>1558</v>
      </c>
      <c r="N24" s="2">
        <v>85</v>
      </c>
      <c r="O24" s="2">
        <v>278</v>
      </c>
      <c r="P24" s="2">
        <v>117</v>
      </c>
      <c r="Q24" s="2">
        <v>370</v>
      </c>
      <c r="R24" s="2">
        <v>2099</v>
      </c>
      <c r="S24" s="2">
        <v>194</v>
      </c>
      <c r="T24" s="2">
        <v>75</v>
      </c>
      <c r="U24" s="2">
        <v>119</v>
      </c>
      <c r="V24" s="2">
        <v>70</v>
      </c>
      <c r="W24" s="2">
        <v>37</v>
      </c>
      <c r="X24" s="20">
        <v>28638</v>
      </c>
      <c r="Y24" s="2">
        <v>116</v>
      </c>
      <c r="Z24" s="2">
        <v>546</v>
      </c>
      <c r="AA24" s="2">
        <v>494</v>
      </c>
      <c r="AB24" s="2">
        <v>286</v>
      </c>
      <c r="AC24" s="2">
        <v>229</v>
      </c>
      <c r="AD24" s="2">
        <v>355</v>
      </c>
      <c r="AE24" s="2">
        <v>211</v>
      </c>
      <c r="AF24" s="2">
        <f t="shared" si="0"/>
        <v>39076</v>
      </c>
      <c r="AG24" s="3">
        <f>AF24-X24</f>
        <v>10438</v>
      </c>
      <c r="AH24" s="3">
        <v>7350</v>
      </c>
      <c r="AI24" s="8">
        <f t="shared" si="3"/>
        <v>3088</v>
      </c>
      <c r="AJ24" s="9">
        <f t="shared" si="4"/>
        <v>7.9025488791073809E-2</v>
      </c>
      <c r="AK24" s="25" t="s">
        <v>22</v>
      </c>
    </row>
    <row r="25" spans="1:37" x14ac:dyDescent="0.2">
      <c r="A25" s="19" t="s">
        <v>23</v>
      </c>
      <c r="B25" s="11">
        <v>160</v>
      </c>
      <c r="C25" s="11">
        <v>15</v>
      </c>
      <c r="D25" s="11">
        <v>38</v>
      </c>
      <c r="E25" s="11">
        <v>14</v>
      </c>
      <c r="F25" s="11">
        <v>29</v>
      </c>
      <c r="G25" s="11">
        <v>37</v>
      </c>
      <c r="H25" s="11">
        <v>13</v>
      </c>
      <c r="I25" s="11">
        <v>20</v>
      </c>
      <c r="J25" s="11">
        <v>49</v>
      </c>
      <c r="K25" s="11">
        <v>264</v>
      </c>
      <c r="L25" s="11">
        <v>61</v>
      </c>
      <c r="M25" s="11">
        <v>432</v>
      </c>
      <c r="N25" s="11">
        <v>35</v>
      </c>
      <c r="O25" s="11">
        <v>66</v>
      </c>
      <c r="P25" s="11">
        <v>21</v>
      </c>
      <c r="Q25" s="11">
        <v>148</v>
      </c>
      <c r="R25" s="11">
        <v>574</v>
      </c>
      <c r="S25" s="11">
        <v>56</v>
      </c>
      <c r="T25" s="11">
        <v>9</v>
      </c>
      <c r="U25" s="11">
        <v>33</v>
      </c>
      <c r="V25" s="11">
        <v>18</v>
      </c>
      <c r="W25" s="11">
        <v>18</v>
      </c>
      <c r="X25" s="11">
        <v>55</v>
      </c>
      <c r="Y25" s="20">
        <v>12401</v>
      </c>
      <c r="Z25" s="11">
        <v>121</v>
      </c>
      <c r="AA25" s="11">
        <v>198</v>
      </c>
      <c r="AB25" s="11">
        <v>55</v>
      </c>
      <c r="AC25" s="11">
        <v>44</v>
      </c>
      <c r="AD25" s="11">
        <v>75</v>
      </c>
      <c r="AE25" s="11">
        <v>102</v>
      </c>
      <c r="AF25" s="11">
        <f t="shared" si="0"/>
        <v>15161</v>
      </c>
      <c r="AG25" s="11">
        <f>AF25-Y25</f>
        <v>2760</v>
      </c>
      <c r="AH25" s="11">
        <v>4651</v>
      </c>
      <c r="AI25" s="12">
        <f t="shared" si="3"/>
        <v>-1891</v>
      </c>
      <c r="AJ25" s="13">
        <f t="shared" si="4"/>
        <v>-0.1247279203218785</v>
      </c>
      <c r="AK25" s="28" t="s">
        <v>23</v>
      </c>
    </row>
    <row r="26" spans="1:37" x14ac:dyDescent="0.2">
      <c r="A26" s="7" t="s">
        <v>24</v>
      </c>
      <c r="B26" s="2">
        <v>1406</v>
      </c>
      <c r="C26" s="2">
        <v>318</v>
      </c>
      <c r="D26" s="2">
        <v>509</v>
      </c>
      <c r="E26" s="2">
        <v>209</v>
      </c>
      <c r="F26" s="2">
        <v>209</v>
      </c>
      <c r="G26" s="2">
        <v>1169</v>
      </c>
      <c r="H26" s="2">
        <v>113</v>
      </c>
      <c r="I26" s="2">
        <v>241</v>
      </c>
      <c r="J26" s="2">
        <v>598</v>
      </c>
      <c r="K26" s="2">
        <v>2804</v>
      </c>
      <c r="L26" s="2">
        <v>711</v>
      </c>
      <c r="M26" s="2">
        <v>5314</v>
      </c>
      <c r="N26" s="2">
        <v>78</v>
      </c>
      <c r="O26" s="2">
        <v>826</v>
      </c>
      <c r="P26" s="2">
        <v>265</v>
      </c>
      <c r="Q26" s="2">
        <v>929</v>
      </c>
      <c r="R26" s="2">
        <v>6402</v>
      </c>
      <c r="S26" s="2">
        <v>369</v>
      </c>
      <c r="T26" s="2">
        <v>149</v>
      </c>
      <c r="U26" s="2">
        <v>311</v>
      </c>
      <c r="V26" s="2">
        <v>166</v>
      </c>
      <c r="W26" s="2">
        <v>165</v>
      </c>
      <c r="X26" s="2">
        <v>554</v>
      </c>
      <c r="Y26" s="2">
        <v>226</v>
      </c>
      <c r="Z26" s="21">
        <v>122097</v>
      </c>
      <c r="AA26" s="2">
        <v>1160</v>
      </c>
      <c r="AB26" s="2">
        <v>583</v>
      </c>
      <c r="AC26" s="2">
        <v>541</v>
      </c>
      <c r="AD26" s="2">
        <v>866</v>
      </c>
      <c r="AE26" s="2">
        <v>448</v>
      </c>
      <c r="AF26" s="2">
        <f t="shared" si="0"/>
        <v>149736</v>
      </c>
      <c r="AG26" s="3">
        <f>AF26-Z26</f>
        <v>27639</v>
      </c>
      <c r="AH26" s="3">
        <v>18479</v>
      </c>
      <c r="AI26" s="8">
        <f t="shared" si="3"/>
        <v>9160</v>
      </c>
      <c r="AJ26" s="9">
        <f t="shared" si="4"/>
        <v>6.1174333493615431E-2</v>
      </c>
      <c r="AK26" s="25" t="s">
        <v>24</v>
      </c>
    </row>
    <row r="27" spans="1:37" x14ac:dyDescent="0.2">
      <c r="A27" s="7" t="s">
        <v>25</v>
      </c>
      <c r="B27" s="2">
        <v>535</v>
      </c>
      <c r="C27" s="2">
        <v>104</v>
      </c>
      <c r="D27" s="2">
        <v>203</v>
      </c>
      <c r="E27" s="2">
        <v>187</v>
      </c>
      <c r="F27" s="2">
        <v>101</v>
      </c>
      <c r="G27" s="2">
        <v>223</v>
      </c>
      <c r="H27" s="2">
        <v>141</v>
      </c>
      <c r="I27" s="2">
        <v>75</v>
      </c>
      <c r="J27" s="2">
        <v>167</v>
      </c>
      <c r="K27" s="2">
        <v>801</v>
      </c>
      <c r="L27" s="2">
        <v>445</v>
      </c>
      <c r="M27" s="2">
        <v>1652</v>
      </c>
      <c r="N27" s="2">
        <v>67</v>
      </c>
      <c r="O27" s="2">
        <v>333</v>
      </c>
      <c r="P27" s="2">
        <v>137</v>
      </c>
      <c r="Q27" s="2">
        <v>303</v>
      </c>
      <c r="R27" s="2">
        <v>1967</v>
      </c>
      <c r="S27" s="2">
        <v>185</v>
      </c>
      <c r="T27" s="2">
        <v>60</v>
      </c>
      <c r="U27" s="2">
        <v>149</v>
      </c>
      <c r="V27" s="2">
        <v>90</v>
      </c>
      <c r="W27" s="2">
        <v>71</v>
      </c>
      <c r="X27" s="2">
        <v>238</v>
      </c>
      <c r="Y27" s="2">
        <v>344</v>
      </c>
      <c r="Z27" s="2">
        <v>435</v>
      </c>
      <c r="AA27" s="20">
        <v>65895</v>
      </c>
      <c r="AB27" s="2">
        <v>492</v>
      </c>
      <c r="AC27" s="2">
        <v>428</v>
      </c>
      <c r="AD27" s="2">
        <v>349</v>
      </c>
      <c r="AE27" s="2">
        <v>270</v>
      </c>
      <c r="AF27" s="2">
        <f t="shared" si="0"/>
        <v>76447</v>
      </c>
      <c r="AG27" s="3">
        <f>AF27-AA27</f>
        <v>10552</v>
      </c>
      <c r="AH27" s="3">
        <v>15566</v>
      </c>
      <c r="AI27" s="8">
        <f t="shared" si="3"/>
        <v>-5014</v>
      </c>
      <c r="AJ27" s="9">
        <f t="shared" si="4"/>
        <v>-6.5587923659528827E-2</v>
      </c>
      <c r="AK27" s="26" t="s">
        <v>25</v>
      </c>
    </row>
    <row r="28" spans="1:37" x14ac:dyDescent="0.2">
      <c r="A28" s="7" t="s">
        <v>31</v>
      </c>
      <c r="B28" s="2">
        <v>220</v>
      </c>
      <c r="C28" s="2">
        <v>0</v>
      </c>
      <c r="D28" s="2">
        <v>46</v>
      </c>
      <c r="E28" s="2">
        <v>14</v>
      </c>
      <c r="F28" s="2">
        <v>1</v>
      </c>
      <c r="G28" s="2">
        <v>29</v>
      </c>
      <c r="H28" s="2">
        <v>24</v>
      </c>
      <c r="I28" s="2">
        <v>9</v>
      </c>
      <c r="J28" s="2">
        <v>16</v>
      </c>
      <c r="K28" s="2">
        <v>67</v>
      </c>
      <c r="L28" s="2">
        <v>16</v>
      </c>
      <c r="M28" s="2">
        <v>84</v>
      </c>
      <c r="N28" s="2">
        <v>1</v>
      </c>
      <c r="O28" s="2">
        <v>32</v>
      </c>
      <c r="P28" s="2">
        <v>9</v>
      </c>
      <c r="Q28" s="2">
        <v>22</v>
      </c>
      <c r="R28" s="2">
        <v>119</v>
      </c>
      <c r="S28" s="2">
        <v>2</v>
      </c>
      <c r="T28" s="2">
        <v>14</v>
      </c>
      <c r="U28" s="2">
        <v>7</v>
      </c>
      <c r="V28" s="2">
        <v>7</v>
      </c>
      <c r="W28" s="2">
        <v>12</v>
      </c>
      <c r="X28" s="2">
        <v>32</v>
      </c>
      <c r="Y28" s="2">
        <v>26</v>
      </c>
      <c r="Z28" s="2">
        <v>35</v>
      </c>
      <c r="AA28" s="2">
        <v>47</v>
      </c>
      <c r="AB28" s="2">
        <v>14</v>
      </c>
      <c r="AC28" s="2">
        <v>20</v>
      </c>
      <c r="AD28" s="2">
        <v>29</v>
      </c>
      <c r="AE28" s="2">
        <v>42</v>
      </c>
      <c r="AF28" s="2">
        <f t="shared" si="0"/>
        <v>996</v>
      </c>
      <c r="AG28" s="3">
        <f>AF28</f>
        <v>996</v>
      </c>
      <c r="AH28" s="3"/>
      <c r="AI28" s="8"/>
      <c r="AJ28" s="9"/>
      <c r="AK28" s="7" t="s">
        <v>31</v>
      </c>
    </row>
    <row r="29" spans="1:37" x14ac:dyDescent="0.2">
      <c r="A29" s="19" t="s">
        <v>26</v>
      </c>
      <c r="B29" s="11">
        <v>172</v>
      </c>
      <c r="C29" s="11">
        <v>59</v>
      </c>
      <c r="D29" s="11">
        <v>104</v>
      </c>
      <c r="E29" s="11">
        <v>168</v>
      </c>
      <c r="F29" s="11">
        <v>65</v>
      </c>
      <c r="G29" s="11">
        <v>95</v>
      </c>
      <c r="H29" s="11">
        <v>36</v>
      </c>
      <c r="I29" s="11">
        <v>39</v>
      </c>
      <c r="J29" s="11">
        <v>83</v>
      </c>
      <c r="K29" s="11">
        <v>424</v>
      </c>
      <c r="L29" s="11">
        <v>363</v>
      </c>
      <c r="M29" s="11">
        <v>902</v>
      </c>
      <c r="N29" s="11">
        <v>13</v>
      </c>
      <c r="O29" s="11">
        <v>162</v>
      </c>
      <c r="P29" s="11">
        <v>56</v>
      </c>
      <c r="Q29" s="11">
        <v>222</v>
      </c>
      <c r="R29" s="11">
        <v>1162</v>
      </c>
      <c r="S29" s="11">
        <v>486</v>
      </c>
      <c r="T29" s="11">
        <v>36</v>
      </c>
      <c r="U29" s="11">
        <v>49</v>
      </c>
      <c r="V29" s="11">
        <v>47</v>
      </c>
      <c r="W29" s="11">
        <v>26</v>
      </c>
      <c r="X29" s="11">
        <v>134</v>
      </c>
      <c r="Y29" s="11">
        <v>73</v>
      </c>
      <c r="Z29" s="11">
        <v>265</v>
      </c>
      <c r="AA29" s="11">
        <v>305</v>
      </c>
      <c r="AB29" s="20">
        <v>42404</v>
      </c>
      <c r="AC29" s="11">
        <v>153</v>
      </c>
      <c r="AD29" s="11">
        <v>216</v>
      </c>
      <c r="AE29" s="11">
        <v>142</v>
      </c>
      <c r="AF29" s="11">
        <f t="shared" si="0"/>
        <v>48461</v>
      </c>
      <c r="AG29" s="11">
        <f>AF29-AB29</f>
        <v>6057</v>
      </c>
      <c r="AH29" s="11">
        <v>10118</v>
      </c>
      <c r="AI29" s="12">
        <f t="shared" si="3"/>
        <v>-4061</v>
      </c>
      <c r="AJ29" s="13">
        <f>AI29/AF29</f>
        <v>-8.3799343802232723E-2</v>
      </c>
      <c r="AK29" s="28" t="s">
        <v>26</v>
      </c>
    </row>
    <row r="30" spans="1:37" x14ac:dyDescent="0.2">
      <c r="A30" s="7" t="s">
        <v>27</v>
      </c>
      <c r="B30" s="2">
        <v>202</v>
      </c>
      <c r="C30" s="2">
        <v>45</v>
      </c>
      <c r="D30" s="2">
        <v>102</v>
      </c>
      <c r="E30" s="2">
        <v>47</v>
      </c>
      <c r="F30" s="2">
        <v>44</v>
      </c>
      <c r="G30" s="2">
        <v>67</v>
      </c>
      <c r="H30" s="2">
        <v>116</v>
      </c>
      <c r="I30" s="2">
        <v>36</v>
      </c>
      <c r="J30" s="2">
        <v>81</v>
      </c>
      <c r="K30" s="2">
        <v>399</v>
      </c>
      <c r="L30" s="2">
        <v>125</v>
      </c>
      <c r="M30" s="2">
        <v>792</v>
      </c>
      <c r="N30" s="2">
        <v>12</v>
      </c>
      <c r="O30" s="2">
        <v>112</v>
      </c>
      <c r="P30" s="2">
        <v>49</v>
      </c>
      <c r="Q30" s="2">
        <v>148</v>
      </c>
      <c r="R30" s="2">
        <v>885</v>
      </c>
      <c r="S30" s="2">
        <v>88</v>
      </c>
      <c r="T30" s="2">
        <v>13</v>
      </c>
      <c r="U30" s="2">
        <v>89</v>
      </c>
      <c r="V30" s="2">
        <v>30</v>
      </c>
      <c r="W30" s="2">
        <v>16</v>
      </c>
      <c r="X30" s="2">
        <v>78</v>
      </c>
      <c r="Y30" s="2">
        <v>46</v>
      </c>
      <c r="Z30" s="2">
        <v>191</v>
      </c>
      <c r="AA30" s="2">
        <v>386</v>
      </c>
      <c r="AB30" s="2">
        <v>189</v>
      </c>
      <c r="AC30" s="21">
        <v>34312</v>
      </c>
      <c r="AD30" s="2">
        <v>154</v>
      </c>
      <c r="AE30" s="2">
        <v>120</v>
      </c>
      <c r="AF30" s="2">
        <f t="shared" si="0"/>
        <v>38974</v>
      </c>
      <c r="AG30" s="3">
        <f>AF30-AC30</f>
        <v>4662</v>
      </c>
      <c r="AH30" s="3">
        <v>7430</v>
      </c>
      <c r="AI30" s="8">
        <f t="shared" si="3"/>
        <v>-2768</v>
      </c>
      <c r="AJ30" s="9">
        <f t="shared" si="4"/>
        <v>-7.102170677887823E-2</v>
      </c>
      <c r="AK30" s="26" t="s">
        <v>27</v>
      </c>
    </row>
    <row r="31" spans="1:37" x14ac:dyDescent="0.2">
      <c r="A31" s="7" t="s">
        <v>28</v>
      </c>
      <c r="B31" s="2">
        <v>383</v>
      </c>
      <c r="C31" s="2">
        <v>63</v>
      </c>
      <c r="D31" s="2">
        <v>211</v>
      </c>
      <c r="E31" s="2">
        <v>96</v>
      </c>
      <c r="F31" s="2">
        <v>85</v>
      </c>
      <c r="G31" s="2">
        <v>206</v>
      </c>
      <c r="H31" s="2">
        <v>98</v>
      </c>
      <c r="I31" s="2">
        <v>79</v>
      </c>
      <c r="J31" s="2">
        <v>145</v>
      </c>
      <c r="K31" s="2">
        <v>926</v>
      </c>
      <c r="L31" s="2">
        <v>247</v>
      </c>
      <c r="M31" s="2">
        <v>2146</v>
      </c>
      <c r="N31" s="2">
        <v>19</v>
      </c>
      <c r="O31" s="2">
        <v>311</v>
      </c>
      <c r="P31" s="2">
        <v>151</v>
      </c>
      <c r="Q31" s="2">
        <v>701</v>
      </c>
      <c r="R31" s="2">
        <v>2662</v>
      </c>
      <c r="S31" s="2">
        <v>187</v>
      </c>
      <c r="T31" s="2">
        <v>34</v>
      </c>
      <c r="U31" s="2">
        <v>82</v>
      </c>
      <c r="V31" s="2">
        <v>76</v>
      </c>
      <c r="W31" s="2">
        <v>65</v>
      </c>
      <c r="X31" s="2">
        <v>154</v>
      </c>
      <c r="Y31" s="2">
        <v>120</v>
      </c>
      <c r="Z31" s="2">
        <v>526</v>
      </c>
      <c r="AA31" s="2">
        <v>330</v>
      </c>
      <c r="AB31" s="2">
        <v>282</v>
      </c>
      <c r="AC31" s="2">
        <v>192</v>
      </c>
      <c r="AD31" s="20">
        <v>60820</v>
      </c>
      <c r="AE31" s="2">
        <v>187</v>
      </c>
      <c r="AF31" s="2">
        <f t="shared" si="0"/>
        <v>71584</v>
      </c>
      <c r="AG31" s="3">
        <f>AF31-AD31</f>
        <v>10764</v>
      </c>
      <c r="AH31" s="3">
        <v>13616</v>
      </c>
      <c r="AI31" s="8">
        <f t="shared" si="3"/>
        <v>-2852</v>
      </c>
      <c r="AJ31" s="9">
        <f t="shared" si="4"/>
        <v>-3.9841305319624494E-2</v>
      </c>
      <c r="AK31" s="25" t="s">
        <v>28</v>
      </c>
    </row>
    <row r="32" spans="1:37" ht="13.5" thickBot="1" x14ac:dyDescent="0.25">
      <c r="A32" s="22" t="s">
        <v>29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3</v>
      </c>
      <c r="L32" s="14">
        <v>2</v>
      </c>
      <c r="M32" s="14">
        <v>0</v>
      </c>
      <c r="N32" s="14">
        <v>0</v>
      </c>
      <c r="O32" s="14">
        <v>0</v>
      </c>
      <c r="P32" s="14">
        <v>2</v>
      </c>
      <c r="Q32" s="14">
        <v>0</v>
      </c>
      <c r="R32" s="14">
        <v>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1</v>
      </c>
      <c r="AB32" s="14">
        <v>0</v>
      </c>
      <c r="AC32" s="14">
        <v>0</v>
      </c>
      <c r="AD32" s="14">
        <v>0</v>
      </c>
      <c r="AE32" s="14">
        <v>1</v>
      </c>
      <c r="AF32" s="14">
        <f t="shared" si="0"/>
        <v>11</v>
      </c>
      <c r="AG32" s="14">
        <f>AF32-AD32</f>
        <v>11</v>
      </c>
      <c r="AH32" s="14"/>
      <c r="AI32" s="15"/>
      <c r="AJ32" s="16"/>
      <c r="AK32" s="29" t="s">
        <v>29</v>
      </c>
    </row>
    <row r="33" spans="1:56" x14ac:dyDescent="0.2">
      <c r="A33" s="7" t="s">
        <v>30</v>
      </c>
      <c r="B33" s="2">
        <f>SUM(B2:B32)</f>
        <v>100507</v>
      </c>
      <c r="C33" s="2">
        <f t="shared" ref="C33:AE33" si="5">SUM(C2:C32)</f>
        <v>15634</v>
      </c>
      <c r="D33" s="2">
        <f t="shared" si="5"/>
        <v>58568</v>
      </c>
      <c r="E33" s="2">
        <f t="shared" si="5"/>
        <v>25811</v>
      </c>
      <c r="F33" s="2">
        <f t="shared" si="5"/>
        <v>9258</v>
      </c>
      <c r="G33" s="2">
        <f t="shared" si="5"/>
        <v>64748</v>
      </c>
      <c r="H33" s="2">
        <f t="shared" si="5"/>
        <v>15792</v>
      </c>
      <c r="I33" s="2">
        <f t="shared" si="5"/>
        <v>20304</v>
      </c>
      <c r="J33" s="2">
        <f t="shared" si="5"/>
        <v>28069</v>
      </c>
      <c r="K33" s="2">
        <f t="shared" si="5"/>
        <v>427417</v>
      </c>
      <c r="L33" s="2">
        <f t="shared" si="5"/>
        <v>47145</v>
      </c>
      <c r="M33" s="2">
        <f t="shared" si="5"/>
        <v>895340</v>
      </c>
      <c r="N33" s="2">
        <f t="shared" si="5"/>
        <v>4691</v>
      </c>
      <c r="O33" s="2">
        <f t="shared" si="5"/>
        <v>45145</v>
      </c>
      <c r="P33" s="2">
        <f t="shared" si="5"/>
        <v>25109</v>
      </c>
      <c r="Q33" s="2">
        <f t="shared" si="5"/>
        <v>57633</v>
      </c>
      <c r="R33" s="2">
        <f t="shared" si="5"/>
        <v>826903</v>
      </c>
      <c r="S33" s="2">
        <f t="shared" si="5"/>
        <v>19767</v>
      </c>
      <c r="T33" s="2">
        <f t="shared" si="5"/>
        <v>9298</v>
      </c>
      <c r="U33" s="2">
        <f t="shared" si="5"/>
        <v>20804</v>
      </c>
      <c r="V33" s="2">
        <f t="shared" si="5"/>
        <v>22865</v>
      </c>
      <c r="W33" s="2">
        <f t="shared" si="5"/>
        <v>9704</v>
      </c>
      <c r="X33" s="2">
        <f t="shared" si="5"/>
        <v>36020</v>
      </c>
      <c r="Y33" s="2">
        <f t="shared" si="5"/>
        <v>17078</v>
      </c>
      <c r="Z33" s="2">
        <f t="shared" si="5"/>
        <v>140611</v>
      </c>
      <c r="AA33" s="2">
        <f t="shared" si="5"/>
        <v>81509</v>
      </c>
      <c r="AB33" s="2">
        <f t="shared" si="5"/>
        <v>52536</v>
      </c>
      <c r="AC33" s="2">
        <f t="shared" si="5"/>
        <v>41762</v>
      </c>
      <c r="AD33" s="2">
        <f t="shared" si="5"/>
        <v>74465</v>
      </c>
      <c r="AE33" s="2">
        <f t="shared" si="5"/>
        <v>12925</v>
      </c>
      <c r="AF33" s="2">
        <f>SUM(AF2:AF32)</f>
        <v>3207418</v>
      </c>
      <c r="AG33" s="2">
        <f t="shared" ref="AG33:AH33" si="6">SUM(AG2:AG32)</f>
        <v>399003</v>
      </c>
      <c r="AH33" s="2">
        <f>SUM(AH2:AH32)</f>
        <v>385114</v>
      </c>
      <c r="AI33" s="2"/>
      <c r="AJ33" s="3"/>
    </row>
    <row r="34" spans="1:56" x14ac:dyDescent="0.2">
      <c r="A34" s="1"/>
      <c r="B34" s="33"/>
      <c r="C34" s="33"/>
      <c r="D34" s="33"/>
      <c r="E34" s="33"/>
      <c r="F34" s="33"/>
      <c r="G34" s="3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  <c r="AJ34" s="3"/>
      <c r="AK34" s="3"/>
    </row>
    <row r="35" spans="1:56" ht="38.25" x14ac:dyDescent="0.2">
      <c r="A35" s="5" t="s">
        <v>37</v>
      </c>
      <c r="B35" s="3">
        <f>B33-B36-B28-B32</f>
        <v>83816</v>
      </c>
      <c r="C35" s="3">
        <f t="shared" ref="C35:H35" si="7">C33-C36-C28-C32</f>
        <v>12655</v>
      </c>
      <c r="D35" s="3">
        <f t="shared" si="7"/>
        <v>50818</v>
      </c>
      <c r="E35" s="3">
        <f t="shared" si="7"/>
        <v>22340</v>
      </c>
      <c r="F35" s="3">
        <f t="shared" si="7"/>
        <v>5635</v>
      </c>
      <c r="G35" s="3">
        <f t="shared" si="7"/>
        <v>55346</v>
      </c>
      <c r="H35" s="3">
        <f t="shared" si="7"/>
        <v>13327</v>
      </c>
      <c r="I35" s="3">
        <f t="shared" ref="I35" si="8">I33-I36-I28-I32</f>
        <v>16960</v>
      </c>
      <c r="J35" s="3">
        <f t="shared" ref="J35" si="9">J33-J36-J28-J32</f>
        <v>21245</v>
      </c>
      <c r="K35" s="3">
        <f t="shared" ref="K35" si="10">K33-K36-K28-K32</f>
        <v>378236</v>
      </c>
      <c r="L35" s="3">
        <f t="shared" ref="L35" si="11">L33-L36-L28-L32</f>
        <v>35832</v>
      </c>
      <c r="M35" s="3">
        <f t="shared" ref="M35" si="12">M33-M36-M28-M32</f>
        <v>826419</v>
      </c>
      <c r="N35" s="3">
        <f t="shared" ref="N35" si="13">N33-N36-N28-N32</f>
        <v>3677</v>
      </c>
      <c r="O35" s="3">
        <f t="shared" ref="O35" si="14">O33-O36-O28-O32</f>
        <v>33386</v>
      </c>
      <c r="P35" s="3">
        <f t="shared" ref="P35" si="15">P33-P36-P28-P32</f>
        <v>21095</v>
      </c>
      <c r="Q35" s="3">
        <f t="shared" ref="Q35" si="16">Q33-Q36-Q28-Q32</f>
        <v>40853</v>
      </c>
      <c r="R35" s="3">
        <f t="shared" ref="R35" si="17">R33-R36-R28-R32</f>
        <v>756357</v>
      </c>
      <c r="S35" s="3">
        <f t="shared" ref="S35" si="18">S33-S36-S28-S32</f>
        <v>12924</v>
      </c>
      <c r="T35" s="3">
        <f t="shared" ref="T35" si="19">T33-T36-T28-T32</f>
        <v>7259</v>
      </c>
      <c r="U35" s="3">
        <f t="shared" ref="U35" si="20">U33-U36-U28-U32</f>
        <v>16205</v>
      </c>
      <c r="V35" s="3">
        <f t="shared" ref="V35" si="21">V33-V36-V28-V32</f>
        <v>19815</v>
      </c>
      <c r="W35" s="3">
        <f t="shared" ref="W35" si="22">W33-W36-W28-W32</f>
        <v>7648</v>
      </c>
      <c r="X35" s="3">
        <f t="shared" ref="X35" si="23">X33-X36-X28-X32</f>
        <v>28638</v>
      </c>
      <c r="Y35" s="3">
        <f t="shared" ref="Y35" si="24">Y33-Y36-Y28-Y32</f>
        <v>12401</v>
      </c>
      <c r="Z35" s="3">
        <f t="shared" ref="Z35" si="25">Z33-Z36-Z28-Z32</f>
        <v>122097</v>
      </c>
      <c r="AA35" s="3">
        <f t="shared" ref="AA35" si="26">AA33-AA36-AA28-AA32</f>
        <v>65895</v>
      </c>
      <c r="AB35" s="3">
        <f t="shared" ref="AB35" si="27">AB33-AB36-AB28-AB32</f>
        <v>42404</v>
      </c>
      <c r="AC35" s="3">
        <f t="shared" ref="AC35" si="28">AC33-AC36-AC28-AC32</f>
        <v>34312</v>
      </c>
      <c r="AD35" s="3">
        <f t="shared" ref="AD35" si="29">AD33-AD36-AD28-AD32</f>
        <v>60820</v>
      </c>
      <c r="AE35" s="3">
        <f t="shared" ref="AE35" si="30">AE33-AE36-AE28-AE32</f>
        <v>1</v>
      </c>
      <c r="AF35" s="2">
        <f>SUM(B35:AE35)</f>
        <v>2808416</v>
      </c>
      <c r="AG35" s="32"/>
      <c r="AH35" s="8">
        <f>AG33-AH33</f>
        <v>13889</v>
      </c>
      <c r="AI35" s="8" t="s">
        <v>33</v>
      </c>
      <c r="AJ35" s="8"/>
      <c r="AK35" s="3"/>
    </row>
    <row r="36" spans="1:56" ht="38.25" x14ac:dyDescent="0.2">
      <c r="A36" s="6" t="s">
        <v>35</v>
      </c>
      <c r="B36" s="3">
        <f>B33-(B32+B28+B2)</f>
        <v>16471</v>
      </c>
      <c r="C36" s="3">
        <f>C33-(C32+C28+C3)</f>
        <v>2979</v>
      </c>
      <c r="D36" s="3">
        <f>D33-(D32+D28+D4)</f>
        <v>7704</v>
      </c>
      <c r="E36" s="3">
        <f>E33-(E32+E28+E5)</f>
        <v>3457</v>
      </c>
      <c r="F36" s="3">
        <f>F33-(F32+F28+F6)</f>
        <v>3622</v>
      </c>
      <c r="G36" s="3">
        <f>G33-(G32+G28+G7)</f>
        <v>9373</v>
      </c>
      <c r="H36" s="2">
        <f>H33-(H32+H28+H8)</f>
        <v>2441</v>
      </c>
      <c r="I36" s="2">
        <f>I33-(I32+I28+I9)</f>
        <v>3335</v>
      </c>
      <c r="J36" s="2">
        <f>J33-(J32+J28+J10)</f>
        <v>6808</v>
      </c>
      <c r="K36" s="2">
        <f>K33-(K32+K28+K11)</f>
        <v>49111</v>
      </c>
      <c r="L36" s="2">
        <f>L33-(L32+L28+L12)</f>
        <v>11295</v>
      </c>
      <c r="M36" s="2">
        <f>M33-(M32+M28+M13)</f>
        <v>68837</v>
      </c>
      <c r="N36" s="2">
        <f>N33-(N32+N28+N14)</f>
        <v>1013</v>
      </c>
      <c r="O36" s="2">
        <f>O33-(O32+O28+O15)</f>
        <v>11727</v>
      </c>
      <c r="P36" s="2">
        <f>P33-(P32+P28+P16)</f>
        <v>4003</v>
      </c>
      <c r="Q36" s="2">
        <f>Q33-(Q32+Q28+Q17)</f>
        <v>16758</v>
      </c>
      <c r="R36" s="2">
        <f>R33-(R32+R28+R18)</f>
        <v>70425</v>
      </c>
      <c r="S36" s="2">
        <f>S33-(S32+S28+S19)</f>
        <v>6841</v>
      </c>
      <c r="T36" s="2">
        <f>T33-(T32+T28+T20)</f>
        <v>2025</v>
      </c>
      <c r="U36" s="2">
        <f>U33-(U32+U28+U21)</f>
        <v>4592</v>
      </c>
      <c r="V36" s="2">
        <f>V33-(V32+V28+V22)</f>
        <v>3043</v>
      </c>
      <c r="W36" s="2">
        <f>W33-(W32+W28+W23)</f>
        <v>2044</v>
      </c>
      <c r="X36" s="2">
        <f>X33-(X32+X28+X24)</f>
        <v>7350</v>
      </c>
      <c r="Y36" s="2">
        <f>Y33-(Y32+Y28+Y25)</f>
        <v>4651</v>
      </c>
      <c r="Z36" s="2">
        <f>Z33-(Z32+Z28+Z26)</f>
        <v>18479</v>
      </c>
      <c r="AA36" s="2">
        <f>AA33-(AA32+AA28+AA27)</f>
        <v>15566</v>
      </c>
      <c r="AB36" s="2">
        <f>AB33-(AB32+AB28+AB29)</f>
        <v>10118</v>
      </c>
      <c r="AC36" s="2">
        <f>AC33-(AC32+AC28+AC30)</f>
        <v>7430</v>
      </c>
      <c r="AD36" s="2">
        <f>AD33-(AD32+AD28+AD31)</f>
        <v>13616</v>
      </c>
      <c r="AE36" s="2">
        <f>AE33-(AE32+AE28+AE32)</f>
        <v>12881</v>
      </c>
      <c r="AF36" s="2">
        <f>SUM(B36:AE36)</f>
        <v>397995</v>
      </c>
      <c r="AG36" s="32"/>
      <c r="AH36" s="33"/>
      <c r="AI36" s="8"/>
      <c r="AJ36" s="8"/>
      <c r="AK36" s="8"/>
    </row>
    <row r="37" spans="1:56" ht="38.25" x14ac:dyDescent="0.2">
      <c r="A37" s="6" t="s">
        <v>36</v>
      </c>
      <c r="B37" s="23">
        <f>B36/B33</f>
        <v>0.16387913279672062</v>
      </c>
      <c r="C37" s="23">
        <f t="shared" ref="C37:AE37" si="31">C36/C33</f>
        <v>0.19054624536267109</v>
      </c>
      <c r="D37" s="23">
        <f t="shared" si="31"/>
        <v>0.13153940718481083</v>
      </c>
      <c r="E37" s="23">
        <f t="shared" si="31"/>
        <v>0.13393514393088218</v>
      </c>
      <c r="F37" s="23">
        <f t="shared" si="31"/>
        <v>0.39122920717217541</v>
      </c>
      <c r="G37" s="23">
        <f t="shared" si="31"/>
        <v>0.14476122814604311</v>
      </c>
      <c r="H37" s="23">
        <f t="shared" si="31"/>
        <v>0.15457193515704154</v>
      </c>
      <c r="I37" s="23">
        <f t="shared" si="31"/>
        <v>0.16425334909377462</v>
      </c>
      <c r="J37" s="23">
        <f t="shared" si="31"/>
        <v>0.24254515657843173</v>
      </c>
      <c r="K37" s="23">
        <f t="shared" si="31"/>
        <v>0.11490184059127269</v>
      </c>
      <c r="L37" s="23">
        <f t="shared" si="31"/>
        <v>0.23958001909004137</v>
      </c>
      <c r="M37" s="23">
        <f t="shared" si="31"/>
        <v>7.688364196841424E-2</v>
      </c>
      <c r="N37" s="23">
        <f>N36/N33</f>
        <v>0.21594542741419739</v>
      </c>
      <c r="O37" s="23">
        <f t="shared" si="31"/>
        <v>0.25976298593421199</v>
      </c>
      <c r="P37" s="23">
        <f t="shared" si="31"/>
        <v>0.15942490740371978</v>
      </c>
      <c r="Q37" s="23">
        <f>Q36/Q33</f>
        <v>0.29077091249804798</v>
      </c>
      <c r="R37" s="23">
        <f t="shared" si="31"/>
        <v>8.5167184059073434E-2</v>
      </c>
      <c r="S37" s="23">
        <f t="shared" si="31"/>
        <v>0.34608185359437449</v>
      </c>
      <c r="T37" s="23">
        <f t="shared" si="31"/>
        <v>0.21778877177887718</v>
      </c>
      <c r="U37" s="23">
        <f t="shared" si="31"/>
        <v>0.22072678331090176</v>
      </c>
      <c r="V37" s="23">
        <f t="shared" si="31"/>
        <v>0.13308550185873605</v>
      </c>
      <c r="W37" s="23">
        <f t="shared" si="31"/>
        <v>0.21063478977741137</v>
      </c>
      <c r="X37" s="23">
        <f t="shared" si="31"/>
        <v>0.20405330372015548</v>
      </c>
      <c r="Y37" s="23">
        <f t="shared" si="31"/>
        <v>0.27233868134441974</v>
      </c>
      <c r="Z37" s="23">
        <f t="shared" si="31"/>
        <v>0.13141930574421631</v>
      </c>
      <c r="AA37" s="23">
        <f t="shared" si="31"/>
        <v>0.19097277601246487</v>
      </c>
      <c r="AB37" s="23">
        <f t="shared" si="31"/>
        <v>0.19259174661184711</v>
      </c>
      <c r="AC37" s="23">
        <f t="shared" si="31"/>
        <v>0.17791293520425266</v>
      </c>
      <c r="AD37" s="23">
        <f t="shared" si="31"/>
        <v>0.18285100382730141</v>
      </c>
      <c r="AE37" s="23">
        <f t="shared" si="31"/>
        <v>0.9965957446808511</v>
      </c>
      <c r="AF37" s="3"/>
      <c r="AG37" s="3"/>
    </row>
    <row r="38" spans="1:56" s="2" customFormat="1" ht="75.75" customHeight="1" x14ac:dyDescent="0.2">
      <c r="A38" s="24"/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  <c r="S38" s="4" t="s">
        <v>17</v>
      </c>
      <c r="T38" s="4" t="s">
        <v>18</v>
      </c>
      <c r="U38" s="4" t="s">
        <v>19</v>
      </c>
      <c r="V38" s="4" t="s">
        <v>20</v>
      </c>
      <c r="W38" s="4" t="s">
        <v>21</v>
      </c>
      <c r="X38" s="4" t="s">
        <v>22</v>
      </c>
      <c r="Y38" s="4" t="s">
        <v>23</v>
      </c>
      <c r="Z38" s="4" t="s">
        <v>24</v>
      </c>
      <c r="AA38" s="4" t="s">
        <v>25</v>
      </c>
      <c r="AB38" s="4" t="s">
        <v>26</v>
      </c>
      <c r="AC38" s="4" t="s">
        <v>27</v>
      </c>
      <c r="AD38" s="4" t="s">
        <v>28</v>
      </c>
      <c r="AE38" s="4" t="s">
        <v>29</v>
      </c>
      <c r="AF38" s="3"/>
      <c r="AG38" s="37" t="s">
        <v>42</v>
      </c>
      <c r="AH38" s="35"/>
      <c r="AI38" s="34"/>
      <c r="AJ38" s="34"/>
      <c r="AK38" s="36"/>
      <c r="AL38" s="34"/>
      <c r="AM38" s="34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6" s="2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"/>
      <c r="AI39" s="3"/>
      <c r="AJ39" s="3"/>
      <c r="AK39" s="3"/>
      <c r="AL39" s="1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62" spans="20:20" x14ac:dyDescent="0.2">
      <c r="T62" s="1"/>
    </row>
    <row r="63" spans="20:20" x14ac:dyDescent="0.2">
      <c r="T63" s="1"/>
    </row>
    <row r="64" spans="20:20" x14ac:dyDescent="0.2">
      <c r="T64" s="1"/>
    </row>
    <row r="65" spans="20:20" x14ac:dyDescent="0.2">
      <c r="T65" s="1"/>
    </row>
  </sheetData>
  <sortState ref="A2:AG67">
    <sortCondition ref="A2:A67"/>
  </sortState>
  <conditionalFormatting sqref="AJ39">
    <cfRule type="cellIs" dxfId="1" priority="4" stopIfTrue="1" operator="lessThan">
      <formula>0</formula>
    </cfRule>
    <cfRule type="cellIs" priority="5" operator="greaterThan">
      <formula>0</formula>
    </cfRule>
  </conditionalFormatting>
  <conditionalFormatting sqref="AI32:AJ32">
    <cfRule type="cellIs" dxfId="0" priority="2" stopIfTrue="1" operator="lessThan">
      <formula>0</formula>
    </cfRule>
    <cfRule type="cellIs" priority="3" operator="greaterThan">
      <formula>0</formula>
    </cfRule>
  </conditionalFormatting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Owner x Checkout Lib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2016-01-07T22:18:36Z</dcterms:modified>
</cp:coreProperties>
</file>